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K:\Clientes\European_Commission\13_ABRACADABRA_H2020_2015\4.Execution\WP2\Financial Toolkit\"/>
    </mc:Choice>
  </mc:AlternateContent>
  <bookViews>
    <workbookView xWindow="0" yWindow="0" windowWidth="20490" windowHeight="7155" firstSheet="1" activeTab="1"/>
  </bookViews>
  <sheets>
    <sheet name="READ ME FIRST!!!" sheetId="2" r:id="rId1"/>
    <sheet name="1.1 Current State (Building)" sheetId="13" r:id="rId2"/>
    <sheet name="1.2 Investment estimation" sheetId="5" r:id="rId3"/>
    <sheet name="2.1 Payback calculator (Neut.)" sheetId="1" r:id="rId4"/>
    <sheet name="2.2 Payback calculator (Opt.)" sheetId="8" r:id="rId5"/>
    <sheet name="2.3 Payback calculator (Pes.)" sheetId="9" r:id="rId6"/>
    <sheet name="3.1 Data base-Energy Prices" sheetId="10" r:id="rId7"/>
    <sheet name="3.2 Data base-Inflation" sheetId="6" r:id="rId8"/>
    <sheet name="Fuel&amp;LPG raw data" sheetId="12" state="hidden" r:id="rId9"/>
    <sheet name="Financial Costs" sheetId="3" state="hidden" r:id="rId10"/>
    <sheet name="Lists" sheetId="4" state="hidden" r:id="rId11"/>
  </sheets>
  <definedNames>
    <definedName name="_xlnm._FilterDatabase" localSheetId="7" hidden="1">'3.2 Data base-Inflation'!$A$10:$ED$46</definedName>
    <definedName name="paymentFrequency">Lists!$A$1:$A$5</definedName>
    <definedName name="periodocarencia">Lists!$B$2:$B$9</definedName>
    <definedName name="periodocarencia1">Lists!$B$1:$B$9</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6" i="5" l="1"/>
  <c r="F15" i="5"/>
  <c r="D16" i="5"/>
  <c r="F16" i="5"/>
  <c r="F17" i="5"/>
  <c r="F18" i="5"/>
  <c r="F19" i="5"/>
  <c r="F20" i="5"/>
  <c r="F26" i="5"/>
  <c r="F21" i="5"/>
  <c r="F22" i="5"/>
  <c r="F23" i="5"/>
  <c r="F24" i="5"/>
  <c r="F25" i="5"/>
  <c r="F27" i="5"/>
  <c r="F28" i="5"/>
  <c r="C13" i="1"/>
  <c r="C13" i="9"/>
  <c r="C50" i="9"/>
  <c r="D45" i="9"/>
  <c r="C18" i="1"/>
  <c r="C17" i="9"/>
  <c r="D17" i="9"/>
  <c r="C10" i="9"/>
  <c r="D18" i="9"/>
  <c r="C22" i="1"/>
  <c r="C22" i="9"/>
  <c r="D22" i="9"/>
  <c r="D10" i="9"/>
  <c r="D23" i="9"/>
  <c r="C27" i="1"/>
  <c r="C27" i="9"/>
  <c r="D27" i="9"/>
  <c r="E10" i="9"/>
  <c r="D28" i="9"/>
  <c r="C32" i="1"/>
  <c r="C32" i="9"/>
  <c r="D32" i="9"/>
  <c r="F10" i="9"/>
  <c r="D33" i="9"/>
  <c r="G10" i="9"/>
  <c r="C37" i="1"/>
  <c r="C37" i="9"/>
  <c r="D37" i="9"/>
  <c r="D38" i="9"/>
  <c r="D42" i="9"/>
  <c r="D47" i="9"/>
  <c r="D80" i="9"/>
  <c r="D13" i="1"/>
  <c r="F13" i="1"/>
  <c r="C55" i="1"/>
  <c r="A3" i="3"/>
  <c r="I2" i="3"/>
  <c r="C11" i="3"/>
  <c r="B20" i="3"/>
  <c r="E3" i="3"/>
  <c r="G3" i="3"/>
  <c r="K3" i="3"/>
  <c r="D81" i="9"/>
  <c r="C72" i="1"/>
  <c r="C71" i="9"/>
  <c r="C73" i="1"/>
  <c r="C72" i="9"/>
  <c r="C73" i="9"/>
  <c r="A94" i="9"/>
  <c r="D94" i="9"/>
  <c r="D95" i="9"/>
  <c r="E45" i="9"/>
  <c r="C17" i="1"/>
  <c r="C16" i="9"/>
  <c r="E17" i="9"/>
  <c r="E18" i="9"/>
  <c r="C21" i="1"/>
  <c r="C21" i="9"/>
  <c r="E22" i="9"/>
  <c r="E23" i="9"/>
  <c r="C26" i="1"/>
  <c r="C26" i="9"/>
  <c r="E27" i="9"/>
  <c r="E28" i="9"/>
  <c r="C31" i="1"/>
  <c r="C31" i="9"/>
  <c r="E32" i="9"/>
  <c r="E33" i="9"/>
  <c r="C36" i="1"/>
  <c r="C36" i="9"/>
  <c r="E37" i="9"/>
  <c r="E38" i="9"/>
  <c r="E42" i="9"/>
  <c r="E47" i="9"/>
  <c r="E80" i="9"/>
  <c r="F3" i="3"/>
  <c r="H3" i="3"/>
  <c r="I3" i="3"/>
  <c r="E4" i="3"/>
  <c r="G4" i="3"/>
  <c r="K4" i="3"/>
  <c r="E81" i="9"/>
  <c r="E94" i="9"/>
  <c r="E95" i="9"/>
  <c r="F45" i="9"/>
  <c r="G45" i="9"/>
  <c r="F17" i="9"/>
  <c r="G17" i="9"/>
  <c r="G18" i="9"/>
  <c r="F22" i="9"/>
  <c r="G22" i="9"/>
  <c r="G23" i="9"/>
  <c r="F27" i="9"/>
  <c r="G27" i="9"/>
  <c r="G28" i="9"/>
  <c r="F32" i="9"/>
  <c r="G32" i="9"/>
  <c r="G33" i="9"/>
  <c r="F37" i="9"/>
  <c r="G37" i="9"/>
  <c r="G38" i="9"/>
  <c r="G42" i="9"/>
  <c r="G47" i="9"/>
  <c r="G80" i="9"/>
  <c r="F4" i="3"/>
  <c r="H4" i="3"/>
  <c r="I4" i="3"/>
  <c r="E5" i="3"/>
  <c r="F5" i="3"/>
  <c r="G5" i="3"/>
  <c r="H5" i="3"/>
  <c r="I5" i="3"/>
  <c r="E6" i="3"/>
  <c r="G6" i="3"/>
  <c r="K6" i="3"/>
  <c r="G81" i="9"/>
  <c r="G95" i="9"/>
  <c r="H45" i="9"/>
  <c r="H17" i="9"/>
  <c r="H18" i="9"/>
  <c r="H22" i="9"/>
  <c r="H23" i="9"/>
  <c r="H27" i="9"/>
  <c r="H28" i="9"/>
  <c r="H32" i="9"/>
  <c r="H33" i="9"/>
  <c r="H37" i="9"/>
  <c r="H38" i="9"/>
  <c r="H42" i="9"/>
  <c r="H47" i="9"/>
  <c r="H80" i="9"/>
  <c r="F6" i="3"/>
  <c r="H6" i="3"/>
  <c r="I6" i="3"/>
  <c r="E7" i="3"/>
  <c r="G7" i="3"/>
  <c r="K7" i="3"/>
  <c r="H81" i="9"/>
  <c r="H95" i="9"/>
  <c r="I45" i="9"/>
  <c r="I17" i="9"/>
  <c r="I18" i="9"/>
  <c r="I22" i="9"/>
  <c r="I23" i="9"/>
  <c r="I27" i="9"/>
  <c r="I28" i="9"/>
  <c r="I32" i="9"/>
  <c r="I33" i="9"/>
  <c r="I37" i="9"/>
  <c r="I38" i="9"/>
  <c r="I42" i="9"/>
  <c r="I47" i="9"/>
  <c r="I80" i="9"/>
  <c r="F7" i="3"/>
  <c r="H7" i="3"/>
  <c r="I7" i="3"/>
  <c r="E8" i="3"/>
  <c r="G8" i="3"/>
  <c r="K8" i="3"/>
  <c r="I81" i="9"/>
  <c r="I95" i="9"/>
  <c r="J45" i="9"/>
  <c r="J17" i="9"/>
  <c r="J18" i="9"/>
  <c r="J22" i="9"/>
  <c r="J23" i="9"/>
  <c r="J27" i="9"/>
  <c r="J28" i="9"/>
  <c r="J32" i="9"/>
  <c r="J33" i="9"/>
  <c r="J37" i="9"/>
  <c r="J38" i="9"/>
  <c r="J42" i="9"/>
  <c r="J47" i="9"/>
  <c r="J80" i="9"/>
  <c r="F8" i="3"/>
  <c r="H8" i="3"/>
  <c r="I8" i="3"/>
  <c r="E9" i="3"/>
  <c r="G9" i="3"/>
  <c r="K9" i="3"/>
  <c r="J81" i="9"/>
  <c r="J95" i="9"/>
  <c r="K45" i="9"/>
  <c r="K17" i="9"/>
  <c r="K18" i="9"/>
  <c r="K22" i="9"/>
  <c r="K23" i="9"/>
  <c r="K27" i="9"/>
  <c r="K28" i="9"/>
  <c r="K32" i="9"/>
  <c r="K33" i="9"/>
  <c r="K37" i="9"/>
  <c r="K38" i="9"/>
  <c r="K42" i="9"/>
  <c r="K47" i="9"/>
  <c r="K80" i="9"/>
  <c r="F9" i="3"/>
  <c r="H9" i="3"/>
  <c r="I9" i="3"/>
  <c r="E10" i="3"/>
  <c r="G10" i="3"/>
  <c r="K10" i="3"/>
  <c r="K81" i="9"/>
  <c r="K95" i="9"/>
  <c r="L45" i="9"/>
  <c r="L17" i="9"/>
  <c r="L18" i="9"/>
  <c r="L22" i="9"/>
  <c r="L23" i="9"/>
  <c r="L27" i="9"/>
  <c r="L28" i="9"/>
  <c r="L32" i="9"/>
  <c r="L33" i="9"/>
  <c r="L37" i="9"/>
  <c r="L38" i="9"/>
  <c r="L42" i="9"/>
  <c r="L47" i="9"/>
  <c r="L80" i="9"/>
  <c r="F10" i="3"/>
  <c r="H10" i="3"/>
  <c r="I10" i="3"/>
  <c r="E11" i="3"/>
  <c r="G11" i="3"/>
  <c r="K11" i="3"/>
  <c r="L81" i="9"/>
  <c r="L95" i="9"/>
  <c r="M45" i="9"/>
  <c r="M17" i="9"/>
  <c r="M18" i="9"/>
  <c r="M22" i="9"/>
  <c r="M23" i="9"/>
  <c r="M27" i="9"/>
  <c r="M28" i="9"/>
  <c r="M32" i="9"/>
  <c r="M33" i="9"/>
  <c r="M37" i="9"/>
  <c r="M38" i="9"/>
  <c r="M42" i="9"/>
  <c r="M47" i="9"/>
  <c r="M80" i="9"/>
  <c r="F11" i="3"/>
  <c r="H11" i="3"/>
  <c r="I11" i="3"/>
  <c r="E12" i="3"/>
  <c r="G12" i="3"/>
  <c r="K12" i="3"/>
  <c r="M81" i="9"/>
  <c r="M95" i="9"/>
  <c r="N45" i="9"/>
  <c r="N17" i="9"/>
  <c r="N18" i="9"/>
  <c r="N22" i="9"/>
  <c r="N23" i="9"/>
  <c r="N27" i="9"/>
  <c r="N28" i="9"/>
  <c r="N32" i="9"/>
  <c r="N33" i="9"/>
  <c r="N37" i="9"/>
  <c r="N38" i="9"/>
  <c r="N42" i="9"/>
  <c r="N47" i="9"/>
  <c r="N80" i="9"/>
  <c r="F12" i="3"/>
  <c r="H12" i="3"/>
  <c r="I12" i="3"/>
  <c r="E13" i="3"/>
  <c r="G13" i="3"/>
  <c r="K13" i="3"/>
  <c r="N81" i="9"/>
  <c r="N95" i="9"/>
  <c r="O45" i="9"/>
  <c r="O17" i="9"/>
  <c r="O18" i="9"/>
  <c r="O22" i="9"/>
  <c r="O23" i="9"/>
  <c r="O27" i="9"/>
  <c r="O28" i="9"/>
  <c r="O32" i="9"/>
  <c r="O33" i="9"/>
  <c r="O37" i="9"/>
  <c r="O38" i="9"/>
  <c r="O42" i="9"/>
  <c r="O47" i="9"/>
  <c r="O80" i="9"/>
  <c r="F13" i="3"/>
  <c r="H13" i="3"/>
  <c r="I13" i="3"/>
  <c r="E14" i="3"/>
  <c r="G14" i="3"/>
  <c r="K14" i="3"/>
  <c r="O81" i="9"/>
  <c r="O95" i="9"/>
  <c r="P45" i="9"/>
  <c r="P17" i="9"/>
  <c r="P18" i="9"/>
  <c r="P22" i="9"/>
  <c r="P23" i="9"/>
  <c r="P27" i="9"/>
  <c r="P28" i="9"/>
  <c r="P32" i="9"/>
  <c r="P33" i="9"/>
  <c r="P37" i="9"/>
  <c r="P38" i="9"/>
  <c r="P42" i="9"/>
  <c r="P47" i="9"/>
  <c r="P80" i="9"/>
  <c r="F14" i="3"/>
  <c r="H14" i="3"/>
  <c r="I14" i="3"/>
  <c r="E15" i="3"/>
  <c r="G15" i="3"/>
  <c r="K15" i="3"/>
  <c r="P81" i="9"/>
  <c r="P95" i="9"/>
  <c r="Q45" i="9"/>
  <c r="Q17" i="9"/>
  <c r="Q18" i="9"/>
  <c r="Q22" i="9"/>
  <c r="Q23" i="9"/>
  <c r="Q27" i="9"/>
  <c r="Q28" i="9"/>
  <c r="Q32" i="9"/>
  <c r="Q33" i="9"/>
  <c r="Q37" i="9"/>
  <c r="Q38" i="9"/>
  <c r="Q42" i="9"/>
  <c r="Q47" i="9"/>
  <c r="Q80" i="9"/>
  <c r="F15" i="3"/>
  <c r="H15" i="3"/>
  <c r="I15" i="3"/>
  <c r="E16" i="3"/>
  <c r="G16" i="3"/>
  <c r="K16" i="3"/>
  <c r="Q81" i="9"/>
  <c r="Q95" i="9"/>
  <c r="R45" i="9"/>
  <c r="R17" i="9"/>
  <c r="R18" i="9"/>
  <c r="R22" i="9"/>
  <c r="R23" i="9"/>
  <c r="R27" i="9"/>
  <c r="R28" i="9"/>
  <c r="R32" i="9"/>
  <c r="R33" i="9"/>
  <c r="R37" i="9"/>
  <c r="R38" i="9"/>
  <c r="R42" i="9"/>
  <c r="R47" i="9"/>
  <c r="R80" i="9"/>
  <c r="F16" i="3"/>
  <c r="H16" i="3"/>
  <c r="I16" i="3"/>
  <c r="E17" i="3"/>
  <c r="G17" i="3"/>
  <c r="K17" i="3"/>
  <c r="R81" i="9"/>
  <c r="R95" i="9"/>
  <c r="S45" i="9"/>
  <c r="S17" i="9"/>
  <c r="S18" i="9"/>
  <c r="S22" i="9"/>
  <c r="S23" i="9"/>
  <c r="S27" i="9"/>
  <c r="S28" i="9"/>
  <c r="S32" i="9"/>
  <c r="S33" i="9"/>
  <c r="S37" i="9"/>
  <c r="S38" i="9"/>
  <c r="S42" i="9"/>
  <c r="S47" i="9"/>
  <c r="S80" i="9"/>
  <c r="F17" i="3"/>
  <c r="H17" i="3"/>
  <c r="I17" i="3"/>
  <c r="E18" i="3"/>
  <c r="G18" i="3"/>
  <c r="K18" i="3"/>
  <c r="S81" i="9"/>
  <c r="S95" i="9"/>
  <c r="T45" i="9"/>
  <c r="T17" i="9"/>
  <c r="T18" i="9"/>
  <c r="T22" i="9"/>
  <c r="T23" i="9"/>
  <c r="T27" i="9"/>
  <c r="T28" i="9"/>
  <c r="T32" i="9"/>
  <c r="T33" i="9"/>
  <c r="T37" i="9"/>
  <c r="T38" i="9"/>
  <c r="T42" i="9"/>
  <c r="T47" i="9"/>
  <c r="T80" i="9"/>
  <c r="F18" i="3"/>
  <c r="H18" i="3"/>
  <c r="I18" i="3"/>
  <c r="E19" i="3"/>
  <c r="G19" i="3"/>
  <c r="K19" i="3"/>
  <c r="T81" i="9"/>
  <c r="T95" i="9"/>
  <c r="U45" i="9"/>
  <c r="U17" i="9"/>
  <c r="U18" i="9"/>
  <c r="U22" i="9"/>
  <c r="U23" i="9"/>
  <c r="U27" i="9"/>
  <c r="U28" i="9"/>
  <c r="U32" i="9"/>
  <c r="U33" i="9"/>
  <c r="U37" i="9"/>
  <c r="U38" i="9"/>
  <c r="U42" i="9"/>
  <c r="U47" i="9"/>
  <c r="U80" i="9"/>
  <c r="F19" i="3"/>
  <c r="H19" i="3"/>
  <c r="I19" i="3"/>
  <c r="E20" i="3"/>
  <c r="G20" i="3"/>
  <c r="K20" i="3"/>
  <c r="U81" i="9"/>
  <c r="U95" i="9"/>
  <c r="V45" i="9"/>
  <c r="V17" i="9"/>
  <c r="V18" i="9"/>
  <c r="V22" i="9"/>
  <c r="V23" i="9"/>
  <c r="V27" i="9"/>
  <c r="V28" i="9"/>
  <c r="V32" i="9"/>
  <c r="V33" i="9"/>
  <c r="V37" i="9"/>
  <c r="V38" i="9"/>
  <c r="V42" i="9"/>
  <c r="V47" i="9"/>
  <c r="V80" i="9"/>
  <c r="F20" i="3"/>
  <c r="H20" i="3"/>
  <c r="I20" i="3"/>
  <c r="E21" i="3"/>
  <c r="G21" i="3"/>
  <c r="K21" i="3"/>
  <c r="V81" i="9"/>
  <c r="V95" i="9"/>
  <c r="W45" i="9"/>
  <c r="W17" i="9"/>
  <c r="W18" i="9"/>
  <c r="W22" i="9"/>
  <c r="W23" i="9"/>
  <c r="W27" i="9"/>
  <c r="W28" i="9"/>
  <c r="W32" i="9"/>
  <c r="W33" i="9"/>
  <c r="W37" i="9"/>
  <c r="W38" i="9"/>
  <c r="W42" i="9"/>
  <c r="W47" i="9"/>
  <c r="W80" i="9"/>
  <c r="F21" i="3"/>
  <c r="H21" i="3"/>
  <c r="I21" i="3"/>
  <c r="E22" i="3"/>
  <c r="G22" i="3"/>
  <c r="K22" i="3"/>
  <c r="W81" i="9"/>
  <c r="W95" i="9"/>
  <c r="X45" i="9"/>
  <c r="X17" i="9"/>
  <c r="X18" i="9"/>
  <c r="X22" i="9"/>
  <c r="X23" i="9"/>
  <c r="X27" i="9"/>
  <c r="X28" i="9"/>
  <c r="X32" i="9"/>
  <c r="X33" i="9"/>
  <c r="X37" i="9"/>
  <c r="X38" i="9"/>
  <c r="X42" i="9"/>
  <c r="X47" i="9"/>
  <c r="X80" i="9"/>
  <c r="E23" i="3"/>
  <c r="G23" i="3"/>
  <c r="K23" i="3"/>
  <c r="X81" i="9"/>
  <c r="X95" i="9"/>
  <c r="Y45" i="9"/>
  <c r="Y17" i="9"/>
  <c r="Y18" i="9"/>
  <c r="Y22" i="9"/>
  <c r="Y23" i="9"/>
  <c r="Y27" i="9"/>
  <c r="Y28" i="9"/>
  <c r="Y32" i="9"/>
  <c r="Y33" i="9"/>
  <c r="Y37" i="9"/>
  <c r="Y38" i="9"/>
  <c r="Y42" i="9"/>
  <c r="Y47" i="9"/>
  <c r="Y80" i="9"/>
  <c r="E24" i="3"/>
  <c r="G24" i="3"/>
  <c r="K24" i="3"/>
  <c r="Y81" i="9"/>
  <c r="Y95" i="9"/>
  <c r="Z45" i="9"/>
  <c r="Z17" i="9"/>
  <c r="Z18" i="9"/>
  <c r="Z22" i="9"/>
  <c r="Z23" i="9"/>
  <c r="Z27" i="9"/>
  <c r="Z28" i="9"/>
  <c r="Z32" i="9"/>
  <c r="Z33" i="9"/>
  <c r="Z37" i="9"/>
  <c r="Z38" i="9"/>
  <c r="Z42" i="9"/>
  <c r="Z47" i="9"/>
  <c r="Z80" i="9"/>
  <c r="E25" i="3"/>
  <c r="G25" i="3"/>
  <c r="K25" i="3"/>
  <c r="Z81" i="9"/>
  <c r="Z95" i="9"/>
  <c r="AA45" i="9"/>
  <c r="AA17" i="9"/>
  <c r="AA18" i="9"/>
  <c r="AA22" i="9"/>
  <c r="AA23" i="9"/>
  <c r="AA27" i="9"/>
  <c r="AA28" i="9"/>
  <c r="AA32" i="9"/>
  <c r="AA33" i="9"/>
  <c r="AA37" i="9"/>
  <c r="AA38" i="9"/>
  <c r="AA42" i="9"/>
  <c r="AA47" i="9"/>
  <c r="AA80" i="9"/>
  <c r="AA81" i="9"/>
  <c r="AA95" i="9"/>
  <c r="AB45" i="9"/>
  <c r="AB17" i="9"/>
  <c r="AB18" i="9"/>
  <c r="AB22" i="9"/>
  <c r="AB23" i="9"/>
  <c r="AB27" i="9"/>
  <c r="AB28" i="9"/>
  <c r="AB32" i="9"/>
  <c r="AB33" i="9"/>
  <c r="AB37" i="9"/>
  <c r="AB38" i="9"/>
  <c r="AB42" i="9"/>
  <c r="AB47" i="9"/>
  <c r="AB80" i="9"/>
  <c r="AB81" i="9"/>
  <c r="AB95" i="9"/>
  <c r="AC45" i="9"/>
  <c r="AC17" i="9"/>
  <c r="AC18" i="9"/>
  <c r="AC22" i="9"/>
  <c r="AC23" i="9"/>
  <c r="AC27" i="9"/>
  <c r="AC28" i="9"/>
  <c r="AC32" i="9"/>
  <c r="AC33" i="9"/>
  <c r="AC37" i="9"/>
  <c r="AC38" i="9"/>
  <c r="AC42" i="9"/>
  <c r="AC47" i="9"/>
  <c r="AC80" i="9"/>
  <c r="AC81" i="9"/>
  <c r="AC95" i="9"/>
  <c r="AD45" i="9"/>
  <c r="AD17" i="9"/>
  <c r="AD18" i="9"/>
  <c r="AD22" i="9"/>
  <c r="AD23" i="9"/>
  <c r="AD27" i="9"/>
  <c r="AD28" i="9"/>
  <c r="AD32" i="9"/>
  <c r="AD33" i="9"/>
  <c r="AD37" i="9"/>
  <c r="AD38" i="9"/>
  <c r="AD42" i="9"/>
  <c r="AD47" i="9"/>
  <c r="AD80" i="9"/>
  <c r="AD81" i="9"/>
  <c r="AD95" i="9"/>
  <c r="AE45" i="9"/>
  <c r="AE17" i="9"/>
  <c r="AE18" i="9"/>
  <c r="AE22" i="9"/>
  <c r="AE23" i="9"/>
  <c r="AE27" i="9"/>
  <c r="AE28" i="9"/>
  <c r="AE32" i="9"/>
  <c r="AE33" i="9"/>
  <c r="AE37" i="9"/>
  <c r="AE38" i="9"/>
  <c r="AE42" i="9"/>
  <c r="AE47" i="9"/>
  <c r="AE80" i="9"/>
  <c r="AE81" i="9"/>
  <c r="AE95" i="9"/>
  <c r="AF45" i="9"/>
  <c r="AF17" i="9"/>
  <c r="AF18" i="9"/>
  <c r="AF22" i="9"/>
  <c r="AF23" i="9"/>
  <c r="AF27" i="9"/>
  <c r="AF28" i="9"/>
  <c r="AF32" i="9"/>
  <c r="AF33" i="9"/>
  <c r="AF37" i="9"/>
  <c r="AF38" i="9"/>
  <c r="AF42" i="9"/>
  <c r="AF47" i="9"/>
  <c r="AF80" i="9"/>
  <c r="AF81" i="9"/>
  <c r="AF95" i="9"/>
  <c r="AG45" i="9"/>
  <c r="AG17" i="9"/>
  <c r="AG18" i="9"/>
  <c r="AG22" i="9"/>
  <c r="AG23" i="9"/>
  <c r="AG27" i="9"/>
  <c r="AG28" i="9"/>
  <c r="AG32" i="9"/>
  <c r="AG33" i="9"/>
  <c r="AG37" i="9"/>
  <c r="AG38" i="9"/>
  <c r="AG42" i="9"/>
  <c r="AG47" i="9"/>
  <c r="AG80" i="9"/>
  <c r="AG81" i="9"/>
  <c r="AG95" i="9"/>
  <c r="AH45" i="9"/>
  <c r="AH17" i="9"/>
  <c r="AH18" i="9"/>
  <c r="AH22" i="9"/>
  <c r="AH23" i="9"/>
  <c r="AH27" i="9"/>
  <c r="AH28" i="9"/>
  <c r="AH32" i="9"/>
  <c r="AH33" i="9"/>
  <c r="AH37" i="9"/>
  <c r="AH38" i="9"/>
  <c r="AH42" i="9"/>
  <c r="AH47" i="9"/>
  <c r="AH80" i="9"/>
  <c r="AH81" i="9"/>
  <c r="AH95" i="9"/>
  <c r="AI45" i="9"/>
  <c r="AI17" i="9"/>
  <c r="AI18" i="9"/>
  <c r="AI22" i="9"/>
  <c r="AI23" i="9"/>
  <c r="AI27" i="9"/>
  <c r="AI28" i="9"/>
  <c r="AI32" i="9"/>
  <c r="AI33" i="9"/>
  <c r="AI37" i="9"/>
  <c r="AI38" i="9"/>
  <c r="AI42" i="9"/>
  <c r="AI47" i="9"/>
  <c r="AI80" i="9"/>
  <c r="AI81" i="9"/>
  <c r="AI95" i="9"/>
  <c r="AJ45" i="9"/>
  <c r="AJ17" i="9"/>
  <c r="AJ18" i="9"/>
  <c r="AJ22" i="9"/>
  <c r="AJ23" i="9"/>
  <c r="AJ27" i="9"/>
  <c r="AJ28" i="9"/>
  <c r="AJ32" i="9"/>
  <c r="AJ33" i="9"/>
  <c r="AJ37" i="9"/>
  <c r="AJ38" i="9"/>
  <c r="AJ42" i="9"/>
  <c r="AJ47" i="9"/>
  <c r="AJ80" i="9"/>
  <c r="AJ81" i="9"/>
  <c r="AJ95" i="9"/>
  <c r="AK45" i="9"/>
  <c r="AK17" i="9"/>
  <c r="AK18" i="9"/>
  <c r="AK22" i="9"/>
  <c r="AK23" i="9"/>
  <c r="AK27" i="9"/>
  <c r="AK28" i="9"/>
  <c r="AK32" i="9"/>
  <c r="AK33" i="9"/>
  <c r="AK37" i="9"/>
  <c r="AK38" i="9"/>
  <c r="AK42" i="9"/>
  <c r="AK47" i="9"/>
  <c r="AK80" i="9"/>
  <c r="AK81" i="9"/>
  <c r="AK95" i="9"/>
  <c r="AL45" i="9"/>
  <c r="AL17" i="9"/>
  <c r="AL18" i="9"/>
  <c r="AL22" i="9"/>
  <c r="AL23" i="9"/>
  <c r="AL27" i="9"/>
  <c r="AL28" i="9"/>
  <c r="AL32" i="9"/>
  <c r="AL33" i="9"/>
  <c r="AL37" i="9"/>
  <c r="AL38" i="9"/>
  <c r="AL42" i="9"/>
  <c r="AL47" i="9"/>
  <c r="AL80" i="9"/>
  <c r="AL81" i="9"/>
  <c r="AL95" i="9"/>
  <c r="AM45" i="9"/>
  <c r="AM17" i="9"/>
  <c r="AM18" i="9"/>
  <c r="AM22" i="9"/>
  <c r="AM23" i="9"/>
  <c r="AM27" i="9"/>
  <c r="AM28" i="9"/>
  <c r="AM32" i="9"/>
  <c r="AM33" i="9"/>
  <c r="AM37" i="9"/>
  <c r="AM38" i="9"/>
  <c r="AM42" i="9"/>
  <c r="AM47" i="9"/>
  <c r="AM80" i="9"/>
  <c r="AM81" i="9"/>
  <c r="AM95" i="9"/>
  <c r="AN45" i="9"/>
  <c r="AN17" i="9"/>
  <c r="AN18" i="9"/>
  <c r="AN22" i="9"/>
  <c r="AN23" i="9"/>
  <c r="AN27" i="9"/>
  <c r="AN28" i="9"/>
  <c r="AN32" i="9"/>
  <c r="AN33" i="9"/>
  <c r="AN37" i="9"/>
  <c r="AN38" i="9"/>
  <c r="AN42" i="9"/>
  <c r="AN47" i="9"/>
  <c r="AN80" i="9"/>
  <c r="AN81" i="9"/>
  <c r="AN95" i="9"/>
  <c r="AO45" i="9"/>
  <c r="AO17" i="9"/>
  <c r="AO18" i="9"/>
  <c r="AO22" i="9"/>
  <c r="AO23" i="9"/>
  <c r="AO27" i="9"/>
  <c r="AO28" i="9"/>
  <c r="AO32" i="9"/>
  <c r="AO33" i="9"/>
  <c r="AO37" i="9"/>
  <c r="AO38" i="9"/>
  <c r="AO42" i="9"/>
  <c r="AO47" i="9"/>
  <c r="AO80" i="9"/>
  <c r="AO81" i="9"/>
  <c r="AO95" i="9"/>
  <c r="AP45" i="9"/>
  <c r="AP17" i="9"/>
  <c r="AP18" i="9"/>
  <c r="AP22" i="9"/>
  <c r="AP23" i="9"/>
  <c r="AP27" i="9"/>
  <c r="AP28" i="9"/>
  <c r="AP32" i="9"/>
  <c r="AP33" i="9"/>
  <c r="AP37" i="9"/>
  <c r="AP38" i="9"/>
  <c r="AP42" i="9"/>
  <c r="AP47" i="9"/>
  <c r="AP80" i="9"/>
  <c r="AP81" i="9"/>
  <c r="AP95" i="9"/>
  <c r="AQ45" i="9"/>
  <c r="AQ17" i="9"/>
  <c r="AQ18" i="9"/>
  <c r="AQ22" i="9"/>
  <c r="AQ23" i="9"/>
  <c r="AQ27" i="9"/>
  <c r="AQ28" i="9"/>
  <c r="AQ32" i="9"/>
  <c r="AQ33" i="9"/>
  <c r="AQ37" i="9"/>
  <c r="AQ38" i="9"/>
  <c r="AQ42" i="9"/>
  <c r="AQ47" i="9"/>
  <c r="AQ80" i="9"/>
  <c r="AQ81" i="9"/>
  <c r="AQ95" i="9"/>
  <c r="AR45" i="9"/>
  <c r="AR17" i="9"/>
  <c r="AR18" i="9"/>
  <c r="AR22" i="9"/>
  <c r="AR23" i="9"/>
  <c r="AR27" i="9"/>
  <c r="AR28" i="9"/>
  <c r="AR32" i="9"/>
  <c r="AR33" i="9"/>
  <c r="AR37" i="9"/>
  <c r="AR38" i="9"/>
  <c r="AR42" i="9"/>
  <c r="AR47" i="9"/>
  <c r="AR80" i="9"/>
  <c r="AR81" i="9"/>
  <c r="AR95" i="9"/>
  <c r="AS45" i="9"/>
  <c r="AS17" i="9"/>
  <c r="AS18" i="9"/>
  <c r="AS22" i="9"/>
  <c r="AS23" i="9"/>
  <c r="AS27" i="9"/>
  <c r="AS28" i="9"/>
  <c r="AS32" i="9"/>
  <c r="AS33" i="9"/>
  <c r="AS37" i="9"/>
  <c r="AS38" i="9"/>
  <c r="AS42" i="9"/>
  <c r="AS47" i="9"/>
  <c r="AS80" i="9"/>
  <c r="AS81" i="9"/>
  <c r="AS95" i="9"/>
  <c r="AT45" i="9"/>
  <c r="AT17" i="9"/>
  <c r="AT18" i="9"/>
  <c r="AT22" i="9"/>
  <c r="AT23" i="9"/>
  <c r="AT27" i="9"/>
  <c r="AT28" i="9"/>
  <c r="AT32" i="9"/>
  <c r="AT33" i="9"/>
  <c r="AT37" i="9"/>
  <c r="AT38" i="9"/>
  <c r="AT42" i="9"/>
  <c r="AT47" i="9"/>
  <c r="AT80" i="9"/>
  <c r="AT81" i="9"/>
  <c r="AT95" i="9"/>
  <c r="AU45" i="9"/>
  <c r="AU17" i="9"/>
  <c r="AU18" i="9"/>
  <c r="AU22" i="9"/>
  <c r="AU23" i="9"/>
  <c r="AU27" i="9"/>
  <c r="AU28" i="9"/>
  <c r="AU32" i="9"/>
  <c r="AU33" i="9"/>
  <c r="AU37" i="9"/>
  <c r="AU38" i="9"/>
  <c r="AU42" i="9"/>
  <c r="AU47" i="9"/>
  <c r="AU80" i="9"/>
  <c r="AU81" i="9"/>
  <c r="AU95" i="9"/>
  <c r="AV45" i="9"/>
  <c r="AV17" i="9"/>
  <c r="AV18" i="9"/>
  <c r="AV22" i="9"/>
  <c r="AV23" i="9"/>
  <c r="AV27" i="9"/>
  <c r="AV28" i="9"/>
  <c r="AV32" i="9"/>
  <c r="AV33" i="9"/>
  <c r="AV37" i="9"/>
  <c r="AV38" i="9"/>
  <c r="AV42" i="9"/>
  <c r="AV47" i="9"/>
  <c r="AV80" i="9"/>
  <c r="AV81" i="9"/>
  <c r="AV95" i="9"/>
  <c r="AW45" i="9"/>
  <c r="AW17" i="9"/>
  <c r="AW18" i="9"/>
  <c r="AW22" i="9"/>
  <c r="AW23" i="9"/>
  <c r="AW27" i="9"/>
  <c r="AW28" i="9"/>
  <c r="AW32" i="9"/>
  <c r="AW33" i="9"/>
  <c r="AW37" i="9"/>
  <c r="AW38" i="9"/>
  <c r="AW42" i="9"/>
  <c r="AW47" i="9"/>
  <c r="AW80" i="9"/>
  <c r="AW81" i="9"/>
  <c r="AW95" i="9"/>
  <c r="AX45" i="9"/>
  <c r="AX17" i="9"/>
  <c r="AX18" i="9"/>
  <c r="AX22" i="9"/>
  <c r="AX23" i="9"/>
  <c r="AX27" i="9"/>
  <c r="AX28" i="9"/>
  <c r="AX32" i="9"/>
  <c r="AX33" i="9"/>
  <c r="AX37" i="9"/>
  <c r="AX38" i="9"/>
  <c r="AX42" i="9"/>
  <c r="AX47" i="9"/>
  <c r="AX80" i="9"/>
  <c r="AX81" i="9"/>
  <c r="AX95" i="9"/>
  <c r="AY45" i="9"/>
  <c r="AY17" i="9"/>
  <c r="AY18" i="9"/>
  <c r="AY22" i="9"/>
  <c r="AY23" i="9"/>
  <c r="AY27" i="9"/>
  <c r="AY28" i="9"/>
  <c r="AY32" i="9"/>
  <c r="AY33" i="9"/>
  <c r="AY37" i="9"/>
  <c r="AY38" i="9"/>
  <c r="AY42" i="9"/>
  <c r="AY47" i="9"/>
  <c r="AY80" i="9"/>
  <c r="AY81" i="9"/>
  <c r="AY95" i="9"/>
  <c r="AZ45" i="9"/>
  <c r="AZ17" i="9"/>
  <c r="AZ18" i="9"/>
  <c r="AZ22" i="9"/>
  <c r="AZ23" i="9"/>
  <c r="AZ27" i="9"/>
  <c r="AZ28" i="9"/>
  <c r="AZ32" i="9"/>
  <c r="AZ33" i="9"/>
  <c r="AZ37" i="9"/>
  <c r="AZ38" i="9"/>
  <c r="AZ42" i="9"/>
  <c r="AZ47" i="9"/>
  <c r="AZ80" i="9"/>
  <c r="AZ81" i="9"/>
  <c r="AZ95" i="9"/>
  <c r="BA45" i="9"/>
  <c r="BA17" i="9"/>
  <c r="BA18" i="9"/>
  <c r="BA22" i="9"/>
  <c r="BA23" i="9"/>
  <c r="BA27" i="9"/>
  <c r="BA28" i="9"/>
  <c r="BA32" i="9"/>
  <c r="BA33" i="9"/>
  <c r="BA37" i="9"/>
  <c r="BA38" i="9"/>
  <c r="BA42" i="9"/>
  <c r="BA47" i="9"/>
  <c r="BA80" i="9"/>
  <c r="BA81" i="9"/>
  <c r="BA95" i="9"/>
  <c r="BB45" i="9"/>
  <c r="BB17" i="9"/>
  <c r="BB18" i="9"/>
  <c r="BB22" i="9"/>
  <c r="BB23" i="9"/>
  <c r="BB27" i="9"/>
  <c r="BB28" i="9"/>
  <c r="BB32" i="9"/>
  <c r="BB33" i="9"/>
  <c r="BB37" i="9"/>
  <c r="BB38" i="9"/>
  <c r="BB42" i="9"/>
  <c r="BB47" i="9"/>
  <c r="BB80" i="9"/>
  <c r="BB81" i="9"/>
  <c r="BB95" i="9"/>
  <c r="F18" i="9"/>
  <c r="F23" i="9"/>
  <c r="F28" i="9"/>
  <c r="F33" i="9"/>
  <c r="F38" i="9"/>
  <c r="F42" i="9"/>
  <c r="F47" i="9"/>
  <c r="F80" i="9"/>
  <c r="K5" i="3"/>
  <c r="F81" i="9"/>
  <c r="F95" i="9"/>
  <c r="C13" i="8"/>
  <c r="C50" i="8"/>
  <c r="D45" i="8"/>
  <c r="C17" i="8"/>
  <c r="D17" i="8"/>
  <c r="C10" i="8"/>
  <c r="D18" i="8"/>
  <c r="C22" i="8"/>
  <c r="D22" i="8"/>
  <c r="D10" i="8"/>
  <c r="D23" i="8"/>
  <c r="C27" i="8"/>
  <c r="D27" i="8"/>
  <c r="E10" i="8"/>
  <c r="D28" i="8"/>
  <c r="C32" i="8"/>
  <c r="D32" i="8"/>
  <c r="F10" i="8"/>
  <c r="D33" i="8"/>
  <c r="G10" i="8"/>
  <c r="C37" i="8"/>
  <c r="D37" i="8"/>
  <c r="D38" i="8"/>
  <c r="D42" i="8"/>
  <c r="D47" i="8"/>
  <c r="D82" i="8"/>
  <c r="D83" i="8"/>
  <c r="C72" i="8"/>
  <c r="C73" i="8"/>
  <c r="C74" i="8"/>
  <c r="A95" i="8"/>
  <c r="D95" i="8"/>
  <c r="D96" i="8"/>
  <c r="E45" i="8"/>
  <c r="C16" i="8"/>
  <c r="E17" i="8"/>
  <c r="E18" i="8"/>
  <c r="C21" i="8"/>
  <c r="E22" i="8"/>
  <c r="E23" i="8"/>
  <c r="C26" i="8"/>
  <c r="E27" i="8"/>
  <c r="E28" i="8"/>
  <c r="E32" i="8"/>
  <c r="E33" i="8"/>
  <c r="C36" i="8"/>
  <c r="E37" i="8"/>
  <c r="E38" i="8"/>
  <c r="E42" i="8"/>
  <c r="E47" i="8"/>
  <c r="E82" i="8"/>
  <c r="E83" i="8"/>
  <c r="E95" i="8"/>
  <c r="E96" i="8"/>
  <c r="F45" i="8"/>
  <c r="G45" i="8"/>
  <c r="F17" i="8"/>
  <c r="G17" i="8"/>
  <c r="G18" i="8"/>
  <c r="F22" i="8"/>
  <c r="G22" i="8"/>
  <c r="G23" i="8"/>
  <c r="F27" i="8"/>
  <c r="G27" i="8"/>
  <c r="G28" i="8"/>
  <c r="F32" i="8"/>
  <c r="G32" i="8"/>
  <c r="G33" i="8"/>
  <c r="F37" i="8"/>
  <c r="G37" i="8"/>
  <c r="G38" i="8"/>
  <c r="G42" i="8"/>
  <c r="G47" i="8"/>
  <c r="G82" i="8"/>
  <c r="G83" i="8"/>
  <c r="G96" i="8"/>
  <c r="H45" i="8"/>
  <c r="H17" i="8"/>
  <c r="H18" i="8"/>
  <c r="H22" i="8"/>
  <c r="H23" i="8"/>
  <c r="H27" i="8"/>
  <c r="H28" i="8"/>
  <c r="H32" i="8"/>
  <c r="H33" i="8"/>
  <c r="H37" i="8"/>
  <c r="H38" i="8"/>
  <c r="H42" i="8"/>
  <c r="H47" i="8"/>
  <c r="H82" i="8"/>
  <c r="H83" i="8"/>
  <c r="H96" i="8"/>
  <c r="I45" i="8"/>
  <c r="I17" i="8"/>
  <c r="I18" i="8"/>
  <c r="I22" i="8"/>
  <c r="I23" i="8"/>
  <c r="I27" i="8"/>
  <c r="I28" i="8"/>
  <c r="I32" i="8"/>
  <c r="I33" i="8"/>
  <c r="I37" i="8"/>
  <c r="I38" i="8"/>
  <c r="I42" i="8"/>
  <c r="I47" i="8"/>
  <c r="I82" i="8"/>
  <c r="I83" i="8"/>
  <c r="I96" i="8"/>
  <c r="J45" i="8"/>
  <c r="J17" i="8"/>
  <c r="J18" i="8"/>
  <c r="J22" i="8"/>
  <c r="J23" i="8"/>
  <c r="J27" i="8"/>
  <c r="J28" i="8"/>
  <c r="J32" i="8"/>
  <c r="J33" i="8"/>
  <c r="J37" i="8"/>
  <c r="J38" i="8"/>
  <c r="J42" i="8"/>
  <c r="J47" i="8"/>
  <c r="J82" i="8"/>
  <c r="J83" i="8"/>
  <c r="J96" i="8"/>
  <c r="K45" i="8"/>
  <c r="K17" i="8"/>
  <c r="K18" i="8"/>
  <c r="K22" i="8"/>
  <c r="K23" i="8"/>
  <c r="K27" i="8"/>
  <c r="K28" i="8"/>
  <c r="K32" i="8"/>
  <c r="K33" i="8"/>
  <c r="K37" i="8"/>
  <c r="K38" i="8"/>
  <c r="K42" i="8"/>
  <c r="K47" i="8"/>
  <c r="K82" i="8"/>
  <c r="K83" i="8"/>
  <c r="K96" i="8"/>
  <c r="L45" i="8"/>
  <c r="L17" i="8"/>
  <c r="L18" i="8"/>
  <c r="L22" i="8"/>
  <c r="L23" i="8"/>
  <c r="L27" i="8"/>
  <c r="L28" i="8"/>
  <c r="L32" i="8"/>
  <c r="L33" i="8"/>
  <c r="L37" i="8"/>
  <c r="L38" i="8"/>
  <c r="L42" i="8"/>
  <c r="L47" i="8"/>
  <c r="L82" i="8"/>
  <c r="L83" i="8"/>
  <c r="L96" i="8"/>
  <c r="M45" i="8"/>
  <c r="M17" i="8"/>
  <c r="M18" i="8"/>
  <c r="M22" i="8"/>
  <c r="M23" i="8"/>
  <c r="M27" i="8"/>
  <c r="M28" i="8"/>
  <c r="M32" i="8"/>
  <c r="M33" i="8"/>
  <c r="M37" i="8"/>
  <c r="M38" i="8"/>
  <c r="M42" i="8"/>
  <c r="M47" i="8"/>
  <c r="M82" i="8"/>
  <c r="M83" i="8"/>
  <c r="M96" i="8"/>
  <c r="N45" i="8"/>
  <c r="N17" i="8"/>
  <c r="N18" i="8"/>
  <c r="N22" i="8"/>
  <c r="N23" i="8"/>
  <c r="N27" i="8"/>
  <c r="N28" i="8"/>
  <c r="N32" i="8"/>
  <c r="N33" i="8"/>
  <c r="N37" i="8"/>
  <c r="N38" i="8"/>
  <c r="N42" i="8"/>
  <c r="N47" i="8"/>
  <c r="N82" i="8"/>
  <c r="N83" i="8"/>
  <c r="N96" i="8"/>
  <c r="O45" i="8"/>
  <c r="O17" i="8"/>
  <c r="O18" i="8"/>
  <c r="O22" i="8"/>
  <c r="O23" i="8"/>
  <c r="O27" i="8"/>
  <c r="O28" i="8"/>
  <c r="O32" i="8"/>
  <c r="O33" i="8"/>
  <c r="O37" i="8"/>
  <c r="O38" i="8"/>
  <c r="O42" i="8"/>
  <c r="O47" i="8"/>
  <c r="O82" i="8"/>
  <c r="O83" i="8"/>
  <c r="O96" i="8"/>
  <c r="P45" i="8"/>
  <c r="P17" i="8"/>
  <c r="P18" i="8"/>
  <c r="P22" i="8"/>
  <c r="P23" i="8"/>
  <c r="P27" i="8"/>
  <c r="P28" i="8"/>
  <c r="P32" i="8"/>
  <c r="P33" i="8"/>
  <c r="P37" i="8"/>
  <c r="P38" i="8"/>
  <c r="P42" i="8"/>
  <c r="P47" i="8"/>
  <c r="P82" i="8"/>
  <c r="P83" i="8"/>
  <c r="P96" i="8"/>
  <c r="Q45" i="8"/>
  <c r="Q17" i="8"/>
  <c r="Q18" i="8"/>
  <c r="Q22" i="8"/>
  <c r="Q23" i="8"/>
  <c r="Q27" i="8"/>
  <c r="Q28" i="8"/>
  <c r="Q32" i="8"/>
  <c r="Q33" i="8"/>
  <c r="Q37" i="8"/>
  <c r="Q38" i="8"/>
  <c r="Q42" i="8"/>
  <c r="Q47" i="8"/>
  <c r="Q82" i="8"/>
  <c r="Q83" i="8"/>
  <c r="Q96" i="8"/>
  <c r="R45" i="8"/>
  <c r="R17" i="8"/>
  <c r="R18" i="8"/>
  <c r="R22" i="8"/>
  <c r="R23" i="8"/>
  <c r="R27" i="8"/>
  <c r="R28" i="8"/>
  <c r="R32" i="8"/>
  <c r="R33" i="8"/>
  <c r="R37" i="8"/>
  <c r="R38" i="8"/>
  <c r="R42" i="8"/>
  <c r="R47" i="8"/>
  <c r="R82" i="8"/>
  <c r="R83" i="8"/>
  <c r="R96" i="8"/>
  <c r="S45" i="8"/>
  <c r="S17" i="8"/>
  <c r="S18" i="8"/>
  <c r="S22" i="8"/>
  <c r="S23" i="8"/>
  <c r="S27" i="8"/>
  <c r="S28" i="8"/>
  <c r="S32" i="8"/>
  <c r="S33" i="8"/>
  <c r="S37" i="8"/>
  <c r="S38" i="8"/>
  <c r="S42" i="8"/>
  <c r="S47" i="8"/>
  <c r="S82" i="8"/>
  <c r="S83" i="8"/>
  <c r="S96" i="8"/>
  <c r="T45" i="8"/>
  <c r="T17" i="8"/>
  <c r="T18" i="8"/>
  <c r="T22" i="8"/>
  <c r="T23" i="8"/>
  <c r="T27" i="8"/>
  <c r="T28" i="8"/>
  <c r="T32" i="8"/>
  <c r="T33" i="8"/>
  <c r="T37" i="8"/>
  <c r="T38" i="8"/>
  <c r="T42" i="8"/>
  <c r="T47" i="8"/>
  <c r="T82" i="8"/>
  <c r="T83" i="8"/>
  <c r="T96" i="8"/>
  <c r="U45" i="8"/>
  <c r="U17" i="8"/>
  <c r="U18" i="8"/>
  <c r="U22" i="8"/>
  <c r="U23" i="8"/>
  <c r="U27" i="8"/>
  <c r="U28" i="8"/>
  <c r="U32" i="8"/>
  <c r="U33" i="8"/>
  <c r="U37" i="8"/>
  <c r="U38" i="8"/>
  <c r="U42" i="8"/>
  <c r="U47" i="8"/>
  <c r="U82" i="8"/>
  <c r="U83" i="8"/>
  <c r="U96" i="8"/>
  <c r="V45" i="8"/>
  <c r="V17" i="8"/>
  <c r="V18" i="8"/>
  <c r="V22" i="8"/>
  <c r="V23" i="8"/>
  <c r="V27" i="8"/>
  <c r="V28" i="8"/>
  <c r="V32" i="8"/>
  <c r="V33" i="8"/>
  <c r="V37" i="8"/>
  <c r="V38" i="8"/>
  <c r="V42" i="8"/>
  <c r="V47" i="8"/>
  <c r="V82" i="8"/>
  <c r="V83" i="8"/>
  <c r="V96" i="8"/>
  <c r="W45" i="8"/>
  <c r="W17" i="8"/>
  <c r="W18" i="8"/>
  <c r="W22" i="8"/>
  <c r="W23" i="8"/>
  <c r="W27" i="8"/>
  <c r="W28" i="8"/>
  <c r="W32" i="8"/>
  <c r="W33" i="8"/>
  <c r="W37" i="8"/>
  <c r="W38" i="8"/>
  <c r="W42" i="8"/>
  <c r="W47" i="8"/>
  <c r="W82" i="8"/>
  <c r="W83" i="8"/>
  <c r="W96" i="8"/>
  <c r="X45" i="8"/>
  <c r="X17" i="8"/>
  <c r="X18" i="8"/>
  <c r="X22" i="8"/>
  <c r="X23" i="8"/>
  <c r="X27" i="8"/>
  <c r="X28" i="8"/>
  <c r="X32" i="8"/>
  <c r="X33" i="8"/>
  <c r="X37" i="8"/>
  <c r="X38" i="8"/>
  <c r="X42" i="8"/>
  <c r="X47" i="8"/>
  <c r="X82" i="8"/>
  <c r="X83" i="8"/>
  <c r="X96" i="8"/>
  <c r="Y45" i="8"/>
  <c r="Y17" i="8"/>
  <c r="Y18" i="8"/>
  <c r="Y22" i="8"/>
  <c r="Y23" i="8"/>
  <c r="Y27" i="8"/>
  <c r="Y28" i="8"/>
  <c r="Y32" i="8"/>
  <c r="Y33" i="8"/>
  <c r="Y37" i="8"/>
  <c r="Y38" i="8"/>
  <c r="Y42" i="8"/>
  <c r="Y47" i="8"/>
  <c r="Y82" i="8"/>
  <c r="Y83" i="8"/>
  <c r="Y96" i="8"/>
  <c r="Z45" i="8"/>
  <c r="Z17" i="8"/>
  <c r="Z18" i="8"/>
  <c r="Z22" i="8"/>
  <c r="Z23" i="8"/>
  <c r="Z27" i="8"/>
  <c r="Z28" i="8"/>
  <c r="Z32" i="8"/>
  <c r="Z33" i="8"/>
  <c r="Z37" i="8"/>
  <c r="Z38" i="8"/>
  <c r="Z42" i="8"/>
  <c r="Z47" i="8"/>
  <c r="Z82" i="8"/>
  <c r="Z83" i="8"/>
  <c r="Z96" i="8"/>
  <c r="AA45" i="8"/>
  <c r="AA17" i="8"/>
  <c r="AA18" i="8"/>
  <c r="AA22" i="8"/>
  <c r="AA23" i="8"/>
  <c r="AA27" i="8"/>
  <c r="AA28" i="8"/>
  <c r="AA32" i="8"/>
  <c r="AA33" i="8"/>
  <c r="AA37" i="8"/>
  <c r="AA38" i="8"/>
  <c r="AA42" i="8"/>
  <c r="AA47" i="8"/>
  <c r="AA82" i="8"/>
  <c r="AA83" i="8"/>
  <c r="AA96" i="8"/>
  <c r="AB45" i="8"/>
  <c r="AB17" i="8"/>
  <c r="AB18" i="8"/>
  <c r="AB22" i="8"/>
  <c r="AB23" i="8"/>
  <c r="AB27" i="8"/>
  <c r="AB28" i="8"/>
  <c r="AB32" i="8"/>
  <c r="AB33" i="8"/>
  <c r="AB37" i="8"/>
  <c r="AB38" i="8"/>
  <c r="AB42" i="8"/>
  <c r="AB47" i="8"/>
  <c r="AB82" i="8"/>
  <c r="AB83" i="8"/>
  <c r="AB96" i="8"/>
  <c r="AC45" i="8"/>
  <c r="AC17" i="8"/>
  <c r="AC18" i="8"/>
  <c r="AC22" i="8"/>
  <c r="AC23" i="8"/>
  <c r="AC27" i="8"/>
  <c r="AC28" i="8"/>
  <c r="AC32" i="8"/>
  <c r="AC33" i="8"/>
  <c r="AC37" i="8"/>
  <c r="AC38" i="8"/>
  <c r="AC42" i="8"/>
  <c r="AC47" i="8"/>
  <c r="AC82" i="8"/>
  <c r="AC83" i="8"/>
  <c r="AC96" i="8"/>
  <c r="AD45" i="8"/>
  <c r="AD17" i="8"/>
  <c r="AD18" i="8"/>
  <c r="AD22" i="8"/>
  <c r="AD23" i="8"/>
  <c r="AD27" i="8"/>
  <c r="AD28" i="8"/>
  <c r="AD32" i="8"/>
  <c r="AD33" i="8"/>
  <c r="AD37" i="8"/>
  <c r="AD38" i="8"/>
  <c r="AD42" i="8"/>
  <c r="AD47" i="8"/>
  <c r="AD82" i="8"/>
  <c r="AD83" i="8"/>
  <c r="AD96" i="8"/>
  <c r="AE45" i="8"/>
  <c r="AE17" i="8"/>
  <c r="AE18" i="8"/>
  <c r="AE22" i="8"/>
  <c r="AE23" i="8"/>
  <c r="AE27" i="8"/>
  <c r="AE28" i="8"/>
  <c r="AE32" i="8"/>
  <c r="AE33" i="8"/>
  <c r="AE37" i="8"/>
  <c r="AE38" i="8"/>
  <c r="AE42" i="8"/>
  <c r="AE47" i="8"/>
  <c r="AE82" i="8"/>
  <c r="AE83" i="8"/>
  <c r="AE96" i="8"/>
  <c r="AF45" i="8"/>
  <c r="AF17" i="8"/>
  <c r="AF18" i="8"/>
  <c r="AF22" i="8"/>
  <c r="AF23" i="8"/>
  <c r="AF27" i="8"/>
  <c r="AF28" i="8"/>
  <c r="AF32" i="8"/>
  <c r="AF33" i="8"/>
  <c r="AF37" i="8"/>
  <c r="AF38" i="8"/>
  <c r="AF42" i="8"/>
  <c r="AF47" i="8"/>
  <c r="AF82" i="8"/>
  <c r="AF83" i="8"/>
  <c r="AF96" i="8"/>
  <c r="AG45" i="8"/>
  <c r="AG17" i="8"/>
  <c r="AG18" i="8"/>
  <c r="AG22" i="8"/>
  <c r="AG23" i="8"/>
  <c r="AG27" i="8"/>
  <c r="AG28" i="8"/>
  <c r="AG32" i="8"/>
  <c r="AG33" i="8"/>
  <c r="AG37" i="8"/>
  <c r="AG38" i="8"/>
  <c r="AG42" i="8"/>
  <c r="AG47" i="8"/>
  <c r="AG82" i="8"/>
  <c r="AG83" i="8"/>
  <c r="AG96" i="8"/>
  <c r="AH45" i="8"/>
  <c r="AH17" i="8"/>
  <c r="AH18" i="8"/>
  <c r="AH22" i="8"/>
  <c r="AH23" i="8"/>
  <c r="AH27" i="8"/>
  <c r="AH28" i="8"/>
  <c r="AH32" i="8"/>
  <c r="AH33" i="8"/>
  <c r="AH37" i="8"/>
  <c r="AH38" i="8"/>
  <c r="AH42" i="8"/>
  <c r="AH47" i="8"/>
  <c r="AH82" i="8"/>
  <c r="AH83" i="8"/>
  <c r="AH96" i="8"/>
  <c r="AI45" i="8"/>
  <c r="AI17" i="8"/>
  <c r="AI18" i="8"/>
  <c r="AI22" i="8"/>
  <c r="AI23" i="8"/>
  <c r="AI27" i="8"/>
  <c r="AI28" i="8"/>
  <c r="AI32" i="8"/>
  <c r="AI33" i="8"/>
  <c r="AI37" i="8"/>
  <c r="AI38" i="8"/>
  <c r="AI42" i="8"/>
  <c r="AI47" i="8"/>
  <c r="AI82" i="8"/>
  <c r="AI83" i="8"/>
  <c r="AI96" i="8"/>
  <c r="AJ45" i="8"/>
  <c r="AJ17" i="8"/>
  <c r="AJ18" i="8"/>
  <c r="AJ22" i="8"/>
  <c r="AJ23" i="8"/>
  <c r="AJ27" i="8"/>
  <c r="AJ28" i="8"/>
  <c r="AJ32" i="8"/>
  <c r="AJ33" i="8"/>
  <c r="AJ37" i="8"/>
  <c r="AJ38" i="8"/>
  <c r="AJ42" i="8"/>
  <c r="AJ47" i="8"/>
  <c r="AJ82" i="8"/>
  <c r="AJ83" i="8"/>
  <c r="AJ96" i="8"/>
  <c r="AK45" i="8"/>
  <c r="AK17" i="8"/>
  <c r="AK18" i="8"/>
  <c r="AK22" i="8"/>
  <c r="AK23" i="8"/>
  <c r="AK27" i="8"/>
  <c r="AK28" i="8"/>
  <c r="AK32" i="8"/>
  <c r="AK33" i="8"/>
  <c r="AK37" i="8"/>
  <c r="AK38" i="8"/>
  <c r="AK42" i="8"/>
  <c r="AK47" i="8"/>
  <c r="AK82" i="8"/>
  <c r="AK83" i="8"/>
  <c r="AK96" i="8"/>
  <c r="AL45" i="8"/>
  <c r="AL17" i="8"/>
  <c r="AL18" i="8"/>
  <c r="AL22" i="8"/>
  <c r="AL23" i="8"/>
  <c r="AL27" i="8"/>
  <c r="AL28" i="8"/>
  <c r="AL32" i="8"/>
  <c r="AL33" i="8"/>
  <c r="AL37" i="8"/>
  <c r="AL38" i="8"/>
  <c r="AL42" i="8"/>
  <c r="AL47" i="8"/>
  <c r="AL82" i="8"/>
  <c r="AL83" i="8"/>
  <c r="AL96" i="8"/>
  <c r="AM45" i="8"/>
  <c r="AM17" i="8"/>
  <c r="AM18" i="8"/>
  <c r="AM22" i="8"/>
  <c r="AM23" i="8"/>
  <c r="AM27" i="8"/>
  <c r="AM28" i="8"/>
  <c r="AM32" i="8"/>
  <c r="AM33" i="8"/>
  <c r="AM37" i="8"/>
  <c r="AM38" i="8"/>
  <c r="AM42" i="8"/>
  <c r="AM47" i="8"/>
  <c r="AM82" i="8"/>
  <c r="AM83" i="8"/>
  <c r="AM96" i="8"/>
  <c r="AN45" i="8"/>
  <c r="AN17" i="8"/>
  <c r="AN18" i="8"/>
  <c r="AN22" i="8"/>
  <c r="AN23" i="8"/>
  <c r="AN27" i="8"/>
  <c r="AN28" i="8"/>
  <c r="AN32" i="8"/>
  <c r="AN33" i="8"/>
  <c r="AN37" i="8"/>
  <c r="AN38" i="8"/>
  <c r="AN42" i="8"/>
  <c r="AN47" i="8"/>
  <c r="AN82" i="8"/>
  <c r="AN83" i="8"/>
  <c r="AN96" i="8"/>
  <c r="AO45" i="8"/>
  <c r="AO17" i="8"/>
  <c r="AO18" i="8"/>
  <c r="AO22" i="8"/>
  <c r="AO23" i="8"/>
  <c r="AO27" i="8"/>
  <c r="AO28" i="8"/>
  <c r="AO32" i="8"/>
  <c r="AO33" i="8"/>
  <c r="AO37" i="8"/>
  <c r="AO38" i="8"/>
  <c r="AO42" i="8"/>
  <c r="AO47" i="8"/>
  <c r="AO82" i="8"/>
  <c r="AO83" i="8"/>
  <c r="AO96" i="8"/>
  <c r="AP45" i="8"/>
  <c r="AP17" i="8"/>
  <c r="AP18" i="8"/>
  <c r="AP22" i="8"/>
  <c r="AP23" i="8"/>
  <c r="AP27" i="8"/>
  <c r="AP28" i="8"/>
  <c r="AP32" i="8"/>
  <c r="AP33" i="8"/>
  <c r="AP37" i="8"/>
  <c r="AP38" i="8"/>
  <c r="AP42" i="8"/>
  <c r="AP47" i="8"/>
  <c r="AP82" i="8"/>
  <c r="AP83" i="8"/>
  <c r="AP96" i="8"/>
  <c r="AQ45" i="8"/>
  <c r="AQ17" i="8"/>
  <c r="AQ18" i="8"/>
  <c r="AQ22" i="8"/>
  <c r="AQ23" i="8"/>
  <c r="AQ27" i="8"/>
  <c r="AQ28" i="8"/>
  <c r="AQ32" i="8"/>
  <c r="AQ33" i="8"/>
  <c r="AQ37" i="8"/>
  <c r="AQ38" i="8"/>
  <c r="AQ42" i="8"/>
  <c r="AQ47" i="8"/>
  <c r="AQ82" i="8"/>
  <c r="AQ83" i="8"/>
  <c r="AQ96" i="8"/>
  <c r="AR45" i="8"/>
  <c r="AR17" i="8"/>
  <c r="AR18" i="8"/>
  <c r="AR22" i="8"/>
  <c r="AR23" i="8"/>
  <c r="AR27" i="8"/>
  <c r="AR28" i="8"/>
  <c r="AR32" i="8"/>
  <c r="AR33" i="8"/>
  <c r="AR37" i="8"/>
  <c r="AR38" i="8"/>
  <c r="AR42" i="8"/>
  <c r="AR47" i="8"/>
  <c r="AR82" i="8"/>
  <c r="AR83" i="8"/>
  <c r="AR96" i="8"/>
  <c r="AS45" i="8"/>
  <c r="AS17" i="8"/>
  <c r="AS18" i="8"/>
  <c r="AS22" i="8"/>
  <c r="AS23" i="8"/>
  <c r="AS27" i="8"/>
  <c r="AS28" i="8"/>
  <c r="AS32" i="8"/>
  <c r="AS33" i="8"/>
  <c r="AS37" i="8"/>
  <c r="AS38" i="8"/>
  <c r="AS42" i="8"/>
  <c r="AS47" i="8"/>
  <c r="AS82" i="8"/>
  <c r="AS83" i="8"/>
  <c r="AS96" i="8"/>
  <c r="AT45" i="8"/>
  <c r="AT17" i="8"/>
  <c r="AT18" i="8"/>
  <c r="AT22" i="8"/>
  <c r="AT23" i="8"/>
  <c r="AT27" i="8"/>
  <c r="AT28" i="8"/>
  <c r="AT32" i="8"/>
  <c r="AT33" i="8"/>
  <c r="AT37" i="8"/>
  <c r="AT38" i="8"/>
  <c r="AT42" i="8"/>
  <c r="AT47" i="8"/>
  <c r="AT82" i="8"/>
  <c r="AT83" i="8"/>
  <c r="AT96" i="8"/>
  <c r="AU45" i="8"/>
  <c r="AU17" i="8"/>
  <c r="AU18" i="8"/>
  <c r="AU22" i="8"/>
  <c r="AU23" i="8"/>
  <c r="AU27" i="8"/>
  <c r="AU28" i="8"/>
  <c r="AU32" i="8"/>
  <c r="AU33" i="8"/>
  <c r="AU37" i="8"/>
  <c r="AU38" i="8"/>
  <c r="AU42" i="8"/>
  <c r="AU47" i="8"/>
  <c r="AU82" i="8"/>
  <c r="AU83" i="8"/>
  <c r="AU96" i="8"/>
  <c r="AV45" i="8"/>
  <c r="AV17" i="8"/>
  <c r="AV18" i="8"/>
  <c r="AV22" i="8"/>
  <c r="AV23" i="8"/>
  <c r="AV27" i="8"/>
  <c r="AV28" i="8"/>
  <c r="AV32" i="8"/>
  <c r="AV33" i="8"/>
  <c r="AV37" i="8"/>
  <c r="AV38" i="8"/>
  <c r="AV42" i="8"/>
  <c r="AV47" i="8"/>
  <c r="AV82" i="8"/>
  <c r="AV83" i="8"/>
  <c r="AV96" i="8"/>
  <c r="AW45" i="8"/>
  <c r="AW17" i="8"/>
  <c r="AW18" i="8"/>
  <c r="AW22" i="8"/>
  <c r="AW23" i="8"/>
  <c r="AW27" i="8"/>
  <c r="AW28" i="8"/>
  <c r="AW32" i="8"/>
  <c r="AW33" i="8"/>
  <c r="AW37" i="8"/>
  <c r="AW38" i="8"/>
  <c r="AW42" i="8"/>
  <c r="AW47" i="8"/>
  <c r="AW82" i="8"/>
  <c r="AW83" i="8"/>
  <c r="AW96" i="8"/>
  <c r="AX45" i="8"/>
  <c r="AX17" i="8"/>
  <c r="AX18" i="8"/>
  <c r="AX22" i="8"/>
  <c r="AX23" i="8"/>
  <c r="AX27" i="8"/>
  <c r="AX28" i="8"/>
  <c r="AX32" i="8"/>
  <c r="AX33" i="8"/>
  <c r="AX37" i="8"/>
  <c r="AX38" i="8"/>
  <c r="AX42" i="8"/>
  <c r="AX47" i="8"/>
  <c r="AX82" i="8"/>
  <c r="AX83" i="8"/>
  <c r="AX96" i="8"/>
  <c r="AY45" i="8"/>
  <c r="AY17" i="8"/>
  <c r="AY18" i="8"/>
  <c r="AY22" i="8"/>
  <c r="AY23" i="8"/>
  <c r="AY27" i="8"/>
  <c r="AY28" i="8"/>
  <c r="AY32" i="8"/>
  <c r="AY33" i="8"/>
  <c r="AY37" i="8"/>
  <c r="AY38" i="8"/>
  <c r="AY42" i="8"/>
  <c r="AY47" i="8"/>
  <c r="AY82" i="8"/>
  <c r="AY83" i="8"/>
  <c r="AY96" i="8"/>
  <c r="AZ45" i="8"/>
  <c r="AZ17" i="8"/>
  <c r="AZ18" i="8"/>
  <c r="AZ22" i="8"/>
  <c r="AZ23" i="8"/>
  <c r="AZ27" i="8"/>
  <c r="AZ28" i="8"/>
  <c r="AZ32" i="8"/>
  <c r="AZ33" i="8"/>
  <c r="AZ37" i="8"/>
  <c r="AZ38" i="8"/>
  <c r="AZ42" i="8"/>
  <c r="AZ47" i="8"/>
  <c r="AZ82" i="8"/>
  <c r="AZ83" i="8"/>
  <c r="AZ96" i="8"/>
  <c r="BA45" i="8"/>
  <c r="BA17" i="8"/>
  <c r="BA18" i="8"/>
  <c r="BA22" i="8"/>
  <c r="BA23" i="8"/>
  <c r="BA27" i="8"/>
  <c r="BA28" i="8"/>
  <c r="BA32" i="8"/>
  <c r="BA33" i="8"/>
  <c r="BA37" i="8"/>
  <c r="BA38" i="8"/>
  <c r="BA42" i="8"/>
  <c r="BA47" i="8"/>
  <c r="BA82" i="8"/>
  <c r="BA83" i="8"/>
  <c r="BA96" i="8"/>
  <c r="BB45" i="8"/>
  <c r="BB17" i="8"/>
  <c r="BB18" i="8"/>
  <c r="BB22" i="8"/>
  <c r="BB23" i="8"/>
  <c r="BB27" i="8"/>
  <c r="BB28" i="8"/>
  <c r="BB32" i="8"/>
  <c r="BB33" i="8"/>
  <c r="BB37" i="8"/>
  <c r="BB38" i="8"/>
  <c r="BB42" i="8"/>
  <c r="BB47" i="8"/>
  <c r="BB82" i="8"/>
  <c r="BB83" i="8"/>
  <c r="BB96" i="8"/>
  <c r="F18" i="8"/>
  <c r="F23" i="8"/>
  <c r="F28" i="8"/>
  <c r="F33" i="8"/>
  <c r="F38" i="8"/>
  <c r="F42" i="8"/>
  <c r="F47" i="8"/>
  <c r="F82" i="8"/>
  <c r="F83" i="8"/>
  <c r="F96" i="8"/>
  <c r="D13" i="9"/>
  <c r="C120" i="9"/>
  <c r="C118" i="9"/>
  <c r="C91" i="9"/>
  <c r="C119" i="9"/>
  <c r="C123" i="9"/>
  <c r="D122" i="9"/>
  <c r="D123" i="9"/>
  <c r="C51" i="9"/>
  <c r="E122" i="9"/>
  <c r="E123" i="9"/>
  <c r="F122" i="9"/>
  <c r="F123" i="9"/>
  <c r="G122" i="9"/>
  <c r="G123" i="9"/>
  <c r="H122" i="9"/>
  <c r="H123" i="9"/>
  <c r="I122" i="9"/>
  <c r="I123" i="9"/>
  <c r="J122" i="9"/>
  <c r="J123" i="9"/>
  <c r="K122" i="9"/>
  <c r="K123" i="9"/>
  <c r="L122" i="9"/>
  <c r="L123" i="9"/>
  <c r="M122" i="9"/>
  <c r="M123" i="9"/>
  <c r="N122" i="9"/>
  <c r="N123" i="9"/>
  <c r="O122" i="9"/>
  <c r="O123" i="9"/>
  <c r="P122" i="9"/>
  <c r="P123" i="9"/>
  <c r="Q122" i="9"/>
  <c r="Q123" i="9"/>
  <c r="R122" i="9"/>
  <c r="R123" i="9"/>
  <c r="S122" i="9"/>
  <c r="S123" i="9"/>
  <c r="T122" i="9"/>
  <c r="T123" i="9"/>
  <c r="U122" i="9"/>
  <c r="U123" i="9"/>
  <c r="V122" i="9"/>
  <c r="V123" i="9"/>
  <c r="W122" i="9"/>
  <c r="W123" i="9"/>
  <c r="X122" i="9"/>
  <c r="X123" i="9"/>
  <c r="Y122" i="9"/>
  <c r="Y123" i="9"/>
  <c r="Z122" i="9"/>
  <c r="Z123" i="9"/>
  <c r="AA122" i="9"/>
  <c r="AA123" i="9"/>
  <c r="AB122" i="9"/>
  <c r="AB123" i="9"/>
  <c r="AC122" i="9"/>
  <c r="AC123" i="9"/>
  <c r="AD122" i="9"/>
  <c r="AD123" i="9"/>
  <c r="AE122" i="9"/>
  <c r="AE123" i="9"/>
  <c r="AF122" i="9"/>
  <c r="AF123" i="9"/>
  <c r="AG122" i="9"/>
  <c r="AG123" i="9"/>
  <c r="AH122" i="9"/>
  <c r="AH123" i="9"/>
  <c r="AI122" i="9"/>
  <c r="AI123" i="9"/>
  <c r="AJ122" i="9"/>
  <c r="AJ123" i="9"/>
  <c r="AK122" i="9"/>
  <c r="AK123" i="9"/>
  <c r="AL122" i="9"/>
  <c r="AL123" i="9"/>
  <c r="AM122" i="9"/>
  <c r="AM123" i="9"/>
  <c r="AN122" i="9"/>
  <c r="AN123" i="9"/>
  <c r="AO122" i="9"/>
  <c r="AO123" i="9"/>
  <c r="AP122" i="9"/>
  <c r="AP123" i="9"/>
  <c r="AQ122" i="9"/>
  <c r="AQ123" i="9"/>
  <c r="AR122" i="9"/>
  <c r="AR123" i="9"/>
  <c r="AS122" i="9"/>
  <c r="AS123" i="9"/>
  <c r="AT122" i="9"/>
  <c r="AT123" i="9"/>
  <c r="AU122" i="9"/>
  <c r="AU123" i="9"/>
  <c r="AV122" i="9"/>
  <c r="AV123" i="9"/>
  <c r="AW122" i="9"/>
  <c r="AW123" i="9"/>
  <c r="AX122" i="9"/>
  <c r="AX123" i="9"/>
  <c r="AY122" i="9"/>
  <c r="AY123" i="9"/>
  <c r="AZ122" i="9"/>
  <c r="AZ123" i="9"/>
  <c r="BA122" i="9"/>
  <c r="BA123" i="9"/>
  <c r="BB122" i="9"/>
  <c r="BB123" i="9"/>
  <c r="D54" i="9"/>
  <c r="C128" i="9"/>
  <c r="C124" i="9"/>
  <c r="D124" i="9"/>
  <c r="E124" i="9"/>
  <c r="F124" i="9"/>
  <c r="G124" i="9"/>
  <c r="H124" i="9"/>
  <c r="I124" i="9"/>
  <c r="J124" i="9"/>
  <c r="K124" i="9"/>
  <c r="L124" i="9"/>
  <c r="M124" i="9"/>
  <c r="N124" i="9"/>
  <c r="O124" i="9"/>
  <c r="P124" i="9"/>
  <c r="Q124" i="9"/>
  <c r="R124" i="9"/>
  <c r="S124" i="9"/>
  <c r="T124" i="9"/>
  <c r="U124" i="9"/>
  <c r="V124" i="9"/>
  <c r="W124" i="9"/>
  <c r="X124" i="9"/>
  <c r="Y124" i="9"/>
  <c r="Z124" i="9"/>
  <c r="AA124" i="9"/>
  <c r="AB124" i="9"/>
  <c r="AC124" i="9"/>
  <c r="AD124" i="9"/>
  <c r="AE124" i="9"/>
  <c r="AF124" i="9"/>
  <c r="AG124" i="9"/>
  <c r="AH124" i="9"/>
  <c r="AI124" i="9"/>
  <c r="AJ124" i="9"/>
  <c r="AK124" i="9"/>
  <c r="AL124" i="9"/>
  <c r="AM124" i="9"/>
  <c r="AN124" i="9"/>
  <c r="AO124" i="9"/>
  <c r="AP124" i="9"/>
  <c r="AQ124" i="9"/>
  <c r="AR124" i="9"/>
  <c r="AS124" i="9"/>
  <c r="AT124" i="9"/>
  <c r="AU124" i="9"/>
  <c r="AV124" i="9"/>
  <c r="AW124" i="9"/>
  <c r="AX124" i="9"/>
  <c r="AY124" i="9"/>
  <c r="AZ124" i="9"/>
  <c r="BA124" i="9"/>
  <c r="BB124" i="9"/>
  <c r="C121" i="9"/>
  <c r="C129" i="9"/>
  <c r="C125" i="9"/>
  <c r="D125" i="9"/>
  <c r="E125" i="9"/>
  <c r="F125" i="9"/>
  <c r="G125" i="9"/>
  <c r="H125" i="9"/>
  <c r="I125" i="9"/>
  <c r="C127" i="9"/>
  <c r="BC125" i="9"/>
  <c r="BB125" i="9"/>
  <c r="BA125" i="9"/>
  <c r="AZ125" i="9"/>
  <c r="AY125" i="9"/>
  <c r="AX125" i="9"/>
  <c r="AW125" i="9"/>
  <c r="AV125" i="9"/>
  <c r="AU125" i="9"/>
  <c r="AT125" i="9"/>
  <c r="AS125" i="9"/>
  <c r="AR125" i="9"/>
  <c r="AQ125" i="9"/>
  <c r="AP125" i="9"/>
  <c r="AO125" i="9"/>
  <c r="AN125" i="9"/>
  <c r="AM125" i="9"/>
  <c r="AL125" i="9"/>
  <c r="AK125" i="9"/>
  <c r="AJ125" i="9"/>
  <c r="AI125" i="9"/>
  <c r="AH125" i="9"/>
  <c r="AG125" i="9"/>
  <c r="AF125" i="9"/>
  <c r="AE125" i="9"/>
  <c r="AD125" i="9"/>
  <c r="AC125" i="9"/>
  <c r="AB125" i="9"/>
  <c r="AA125" i="9"/>
  <c r="Z125" i="9"/>
  <c r="Y125" i="9"/>
  <c r="X125" i="9"/>
  <c r="W125" i="9"/>
  <c r="V125" i="9"/>
  <c r="U125" i="9"/>
  <c r="T125" i="9"/>
  <c r="S125" i="9"/>
  <c r="R125" i="9"/>
  <c r="Q125" i="9"/>
  <c r="P125" i="9"/>
  <c r="O125" i="9"/>
  <c r="N125" i="9"/>
  <c r="M125" i="9"/>
  <c r="L125" i="9"/>
  <c r="K125" i="9"/>
  <c r="J125" i="9"/>
  <c r="A122" i="9"/>
  <c r="C92" i="9"/>
  <c r="C90" i="9"/>
  <c r="C95" i="9"/>
  <c r="C96" i="9"/>
  <c r="D96" i="9"/>
  <c r="D97" i="9"/>
  <c r="E96" i="9"/>
  <c r="E97" i="9"/>
  <c r="C97" i="9"/>
  <c r="C82" i="9"/>
  <c r="C83" i="9"/>
  <c r="D82" i="9"/>
  <c r="D83" i="9"/>
  <c r="E83" i="9"/>
  <c r="E85" i="9"/>
  <c r="F83" i="9"/>
  <c r="F85" i="9"/>
  <c r="G83" i="9"/>
  <c r="G85" i="9"/>
  <c r="H83" i="9"/>
  <c r="H85" i="9"/>
  <c r="I83" i="9"/>
  <c r="I85" i="9"/>
  <c r="J83" i="9"/>
  <c r="J85" i="9"/>
  <c r="K83" i="9"/>
  <c r="K85" i="9"/>
  <c r="L83" i="9"/>
  <c r="L85" i="9"/>
  <c r="M83" i="9"/>
  <c r="M85" i="9"/>
  <c r="N83" i="9"/>
  <c r="N85" i="9"/>
  <c r="O83" i="9"/>
  <c r="O85" i="9"/>
  <c r="P83" i="9"/>
  <c r="P85" i="9"/>
  <c r="Q83" i="9"/>
  <c r="Q85" i="9"/>
  <c r="R83" i="9"/>
  <c r="R85" i="9"/>
  <c r="S83" i="9"/>
  <c r="S85" i="9"/>
  <c r="T83" i="9"/>
  <c r="T85" i="9"/>
  <c r="U83" i="9"/>
  <c r="U85" i="9"/>
  <c r="V83" i="9"/>
  <c r="V85" i="9"/>
  <c r="W83" i="9"/>
  <c r="W85" i="9"/>
  <c r="X83" i="9"/>
  <c r="X85" i="9"/>
  <c r="Y83" i="9"/>
  <c r="Y85" i="9"/>
  <c r="Z83" i="9"/>
  <c r="Z85" i="9"/>
  <c r="AA83" i="9"/>
  <c r="AA85" i="9"/>
  <c r="AB83" i="9"/>
  <c r="AB85" i="9"/>
  <c r="AC83" i="9"/>
  <c r="AC85" i="9"/>
  <c r="AD83" i="9"/>
  <c r="AD85" i="9"/>
  <c r="AE83" i="9"/>
  <c r="AE85" i="9"/>
  <c r="AF83" i="9"/>
  <c r="AF85" i="9"/>
  <c r="AG83" i="9"/>
  <c r="AG85" i="9"/>
  <c r="AH83" i="9"/>
  <c r="AH85" i="9"/>
  <c r="AI83" i="9"/>
  <c r="AI85" i="9"/>
  <c r="AJ83" i="9"/>
  <c r="AJ85" i="9"/>
  <c r="AK83" i="9"/>
  <c r="AK85" i="9"/>
  <c r="AL83" i="9"/>
  <c r="AL85" i="9"/>
  <c r="AM83" i="9"/>
  <c r="AM85" i="9"/>
  <c r="AN83" i="9"/>
  <c r="AN85" i="9"/>
  <c r="AO83" i="9"/>
  <c r="AO85" i="9"/>
  <c r="AP83" i="9"/>
  <c r="AP85" i="9"/>
  <c r="AQ83" i="9"/>
  <c r="AQ85" i="9"/>
  <c r="AR83" i="9"/>
  <c r="AR85" i="9"/>
  <c r="AS83" i="9"/>
  <c r="AS85" i="9"/>
  <c r="AT83" i="9"/>
  <c r="AT85" i="9"/>
  <c r="AU83" i="9"/>
  <c r="AU85" i="9"/>
  <c r="AV83" i="9"/>
  <c r="AV85" i="9"/>
  <c r="AW83" i="9"/>
  <c r="AW85" i="9"/>
  <c r="AX83" i="9"/>
  <c r="AX85" i="9"/>
  <c r="AY83" i="9"/>
  <c r="AY85" i="9"/>
  <c r="AZ83" i="9"/>
  <c r="AZ85" i="9"/>
  <c r="BA83" i="9"/>
  <c r="BA85" i="9"/>
  <c r="BB83" i="9"/>
  <c r="BB85" i="9"/>
  <c r="D85" i="9"/>
  <c r="D13" i="8"/>
  <c r="C93" i="8"/>
  <c r="C61" i="8"/>
  <c r="C62" i="8"/>
  <c r="C94" i="8"/>
  <c r="C91" i="8"/>
  <c r="C92" i="8"/>
  <c r="C96" i="8"/>
  <c r="C97" i="8"/>
  <c r="H10" i="8"/>
  <c r="C45" i="8"/>
  <c r="B14" i="3"/>
  <c r="B5" i="3"/>
  <c r="B8" i="3"/>
  <c r="D97" i="8"/>
  <c r="D98" i="8"/>
  <c r="E97" i="8"/>
  <c r="E98" i="8"/>
  <c r="F97" i="8"/>
  <c r="F98" i="8"/>
  <c r="G97" i="8"/>
  <c r="G98" i="8"/>
  <c r="H97" i="8"/>
  <c r="H98" i="8"/>
  <c r="I97" i="8"/>
  <c r="I98" i="8"/>
  <c r="J97" i="8"/>
  <c r="J98" i="8"/>
  <c r="K97" i="8"/>
  <c r="K98" i="8"/>
  <c r="L97" i="8"/>
  <c r="L98" i="8"/>
  <c r="M97" i="8"/>
  <c r="M98" i="8"/>
  <c r="N97" i="8"/>
  <c r="N98" i="8"/>
  <c r="O97" i="8"/>
  <c r="O98" i="8"/>
  <c r="P97" i="8"/>
  <c r="P98" i="8"/>
  <c r="Q97" i="8"/>
  <c r="Q98" i="8"/>
  <c r="R97" i="8"/>
  <c r="R98" i="8"/>
  <c r="S97" i="8"/>
  <c r="S98" i="8"/>
  <c r="T97" i="8"/>
  <c r="T98" i="8"/>
  <c r="U97" i="8"/>
  <c r="U98" i="8"/>
  <c r="V97" i="8"/>
  <c r="V98" i="8"/>
  <c r="W97" i="8"/>
  <c r="W98" i="8"/>
  <c r="X97" i="8"/>
  <c r="X98" i="8"/>
  <c r="Y97" i="8"/>
  <c r="Y98" i="8"/>
  <c r="Z97" i="8"/>
  <c r="Z98" i="8"/>
  <c r="AA97" i="8"/>
  <c r="AA98" i="8"/>
  <c r="AB97" i="8"/>
  <c r="AB98" i="8"/>
  <c r="AC97" i="8"/>
  <c r="AC98" i="8"/>
  <c r="AD97" i="8"/>
  <c r="AD98" i="8"/>
  <c r="AE97" i="8"/>
  <c r="AE98" i="8"/>
  <c r="AF97" i="8"/>
  <c r="AF98" i="8"/>
  <c r="AG97" i="8"/>
  <c r="AG98" i="8"/>
  <c r="AH97" i="8"/>
  <c r="AH98" i="8"/>
  <c r="AI97" i="8"/>
  <c r="AI98" i="8"/>
  <c r="AJ97" i="8"/>
  <c r="AJ98" i="8"/>
  <c r="AK97" i="8"/>
  <c r="AK98" i="8"/>
  <c r="AL97" i="8"/>
  <c r="AL98" i="8"/>
  <c r="AM97" i="8"/>
  <c r="AM98" i="8"/>
  <c r="AN97" i="8"/>
  <c r="AN98" i="8"/>
  <c r="AO97" i="8"/>
  <c r="AO98" i="8"/>
  <c r="AP97" i="8"/>
  <c r="AP98" i="8"/>
  <c r="AQ97" i="8"/>
  <c r="AQ98" i="8"/>
  <c r="AR97" i="8"/>
  <c r="AR98" i="8"/>
  <c r="AS97" i="8"/>
  <c r="AS98" i="8"/>
  <c r="AT97" i="8"/>
  <c r="AT98" i="8"/>
  <c r="AU97" i="8"/>
  <c r="AU98" i="8"/>
  <c r="AV97" i="8"/>
  <c r="AV98" i="8"/>
  <c r="AW97" i="8"/>
  <c r="AW98" i="8"/>
  <c r="AX97" i="8"/>
  <c r="AX98" i="8"/>
  <c r="AY97" i="8"/>
  <c r="AY98" i="8"/>
  <c r="AZ97" i="8"/>
  <c r="AZ98" i="8"/>
  <c r="BA97" i="8"/>
  <c r="BA98" i="8"/>
  <c r="BB97" i="8"/>
  <c r="BB98" i="8"/>
  <c r="C98" i="8"/>
  <c r="C120" i="8"/>
  <c r="C121" i="8"/>
  <c r="C118" i="8"/>
  <c r="C119" i="8"/>
  <c r="C123" i="8"/>
  <c r="C124" i="8"/>
  <c r="D122" i="8"/>
  <c r="D123" i="8"/>
  <c r="D124" i="8"/>
  <c r="D125" i="8"/>
  <c r="C51" i="8"/>
  <c r="E122" i="8"/>
  <c r="E123" i="8"/>
  <c r="E124" i="8"/>
  <c r="E125" i="8"/>
  <c r="F122" i="8"/>
  <c r="F123" i="8"/>
  <c r="F124" i="8"/>
  <c r="F125" i="8"/>
  <c r="G122" i="8"/>
  <c r="G123" i="8"/>
  <c r="G124" i="8"/>
  <c r="G125" i="8"/>
  <c r="H122" i="8"/>
  <c r="H123" i="8"/>
  <c r="H124" i="8"/>
  <c r="H125" i="8"/>
  <c r="I122" i="8"/>
  <c r="I123" i="8"/>
  <c r="I124" i="8"/>
  <c r="I125" i="8"/>
  <c r="J122" i="8"/>
  <c r="J123" i="8"/>
  <c r="J124" i="8"/>
  <c r="J125" i="8"/>
  <c r="K122" i="8"/>
  <c r="K123" i="8"/>
  <c r="K124" i="8"/>
  <c r="K125" i="8"/>
  <c r="L122" i="8"/>
  <c r="L123" i="8"/>
  <c r="L124" i="8"/>
  <c r="L125" i="8"/>
  <c r="M122" i="8"/>
  <c r="M123" i="8"/>
  <c r="M124" i="8"/>
  <c r="M125" i="8"/>
  <c r="N122" i="8"/>
  <c r="N123" i="8"/>
  <c r="N124" i="8"/>
  <c r="N125" i="8"/>
  <c r="O122" i="8"/>
  <c r="O123" i="8"/>
  <c r="O124" i="8"/>
  <c r="O125" i="8"/>
  <c r="P122" i="8"/>
  <c r="P123" i="8"/>
  <c r="P124" i="8"/>
  <c r="P125" i="8"/>
  <c r="Q122" i="8"/>
  <c r="Q123" i="8"/>
  <c r="Q124" i="8"/>
  <c r="Q125" i="8"/>
  <c r="R122" i="8"/>
  <c r="R123" i="8"/>
  <c r="R124" i="8"/>
  <c r="R125" i="8"/>
  <c r="S122" i="8"/>
  <c r="S123" i="8"/>
  <c r="S124" i="8"/>
  <c r="S125" i="8"/>
  <c r="T122" i="8"/>
  <c r="T123" i="8"/>
  <c r="T124" i="8"/>
  <c r="T125" i="8"/>
  <c r="U122" i="8"/>
  <c r="U123" i="8"/>
  <c r="U124" i="8"/>
  <c r="U125" i="8"/>
  <c r="V122" i="8"/>
  <c r="V123" i="8"/>
  <c r="V124" i="8"/>
  <c r="V125" i="8"/>
  <c r="W122" i="8"/>
  <c r="W123" i="8"/>
  <c r="W124" i="8"/>
  <c r="W125" i="8"/>
  <c r="X122" i="8"/>
  <c r="X123" i="8"/>
  <c r="X124" i="8"/>
  <c r="X125" i="8"/>
  <c r="Y122" i="8"/>
  <c r="Y123" i="8"/>
  <c r="Y124" i="8"/>
  <c r="Y125" i="8"/>
  <c r="Z122" i="8"/>
  <c r="Z123" i="8"/>
  <c r="Z124" i="8"/>
  <c r="Z125" i="8"/>
  <c r="AA122" i="8"/>
  <c r="AA123" i="8"/>
  <c r="AA124" i="8"/>
  <c r="AA125" i="8"/>
  <c r="AB122" i="8"/>
  <c r="AB123" i="8"/>
  <c r="AB124" i="8"/>
  <c r="AB125" i="8"/>
  <c r="AC122" i="8"/>
  <c r="AC123" i="8"/>
  <c r="AC124" i="8"/>
  <c r="AC125" i="8"/>
  <c r="AD122" i="8"/>
  <c r="AD123" i="8"/>
  <c r="AD124" i="8"/>
  <c r="AD125" i="8"/>
  <c r="AE122" i="8"/>
  <c r="AE123" i="8"/>
  <c r="AE124" i="8"/>
  <c r="AE125" i="8"/>
  <c r="AF122" i="8"/>
  <c r="AF123" i="8"/>
  <c r="AF124" i="8"/>
  <c r="AF125" i="8"/>
  <c r="AG122" i="8"/>
  <c r="AG123" i="8"/>
  <c r="AG124" i="8"/>
  <c r="AG125" i="8"/>
  <c r="AH122" i="8"/>
  <c r="AH123" i="8"/>
  <c r="AH124" i="8"/>
  <c r="AH125" i="8"/>
  <c r="AI122" i="8"/>
  <c r="AI123" i="8"/>
  <c r="AI124" i="8"/>
  <c r="AI125" i="8"/>
  <c r="AJ122" i="8"/>
  <c r="AJ123" i="8"/>
  <c r="AJ124" i="8"/>
  <c r="AJ125" i="8"/>
  <c r="AK122" i="8"/>
  <c r="AK123" i="8"/>
  <c r="AK124" i="8"/>
  <c r="AK125" i="8"/>
  <c r="AL122" i="8"/>
  <c r="AL123" i="8"/>
  <c r="AL124" i="8"/>
  <c r="AL125" i="8"/>
  <c r="AM122" i="8"/>
  <c r="AM123" i="8"/>
  <c r="AM124" i="8"/>
  <c r="AM125" i="8"/>
  <c r="AN122" i="8"/>
  <c r="AN123" i="8"/>
  <c r="AN124" i="8"/>
  <c r="AN125" i="8"/>
  <c r="AO122" i="8"/>
  <c r="AO123" i="8"/>
  <c r="AO124" i="8"/>
  <c r="AO125" i="8"/>
  <c r="AP122" i="8"/>
  <c r="AP123" i="8"/>
  <c r="AP124" i="8"/>
  <c r="AP125" i="8"/>
  <c r="AQ122" i="8"/>
  <c r="AQ123" i="8"/>
  <c r="AQ124" i="8"/>
  <c r="AQ125" i="8"/>
  <c r="AR122" i="8"/>
  <c r="AR123" i="8"/>
  <c r="AR124" i="8"/>
  <c r="AR125" i="8"/>
  <c r="AS122" i="8"/>
  <c r="AS123" i="8"/>
  <c r="AS124" i="8"/>
  <c r="AS125" i="8"/>
  <c r="AT122" i="8"/>
  <c r="AT123" i="8"/>
  <c r="AT124" i="8"/>
  <c r="AT125" i="8"/>
  <c r="AU122" i="8"/>
  <c r="AU123" i="8"/>
  <c r="AU124" i="8"/>
  <c r="AU125" i="8"/>
  <c r="AV122" i="8"/>
  <c r="AV123" i="8"/>
  <c r="AV124" i="8"/>
  <c r="AV125" i="8"/>
  <c r="AW122" i="8"/>
  <c r="AW123" i="8"/>
  <c r="AW124" i="8"/>
  <c r="AW125" i="8"/>
  <c r="AX122" i="8"/>
  <c r="AX123" i="8"/>
  <c r="AX124" i="8"/>
  <c r="AX125" i="8"/>
  <c r="AY122" i="8"/>
  <c r="AY123" i="8"/>
  <c r="AY124" i="8"/>
  <c r="AY125" i="8"/>
  <c r="AZ122" i="8"/>
  <c r="AZ123" i="8"/>
  <c r="AZ124" i="8"/>
  <c r="AZ125" i="8"/>
  <c r="BA122" i="8"/>
  <c r="BA123" i="8"/>
  <c r="BA124" i="8"/>
  <c r="BA125" i="8"/>
  <c r="BB122" i="8"/>
  <c r="BB123" i="8"/>
  <c r="BB124" i="8"/>
  <c r="BB125" i="8"/>
  <c r="C125" i="8"/>
  <c r="C84" i="8"/>
  <c r="C85" i="8"/>
  <c r="D84" i="8"/>
  <c r="D85" i="8"/>
  <c r="E85" i="8"/>
  <c r="E87" i="8"/>
  <c r="F85" i="8"/>
  <c r="F87" i="8"/>
  <c r="G85" i="8"/>
  <c r="G87" i="8"/>
  <c r="H85" i="8"/>
  <c r="H87" i="8"/>
  <c r="I85" i="8"/>
  <c r="I87" i="8"/>
  <c r="J85" i="8"/>
  <c r="J87" i="8"/>
  <c r="K85" i="8"/>
  <c r="K87" i="8"/>
  <c r="L85" i="8"/>
  <c r="L87" i="8"/>
  <c r="M85" i="8"/>
  <c r="M87" i="8"/>
  <c r="N85" i="8"/>
  <c r="N87" i="8"/>
  <c r="O85" i="8"/>
  <c r="O87" i="8"/>
  <c r="P85" i="8"/>
  <c r="P87" i="8"/>
  <c r="Q85" i="8"/>
  <c r="Q87" i="8"/>
  <c r="R85" i="8"/>
  <c r="R87" i="8"/>
  <c r="S85" i="8"/>
  <c r="S87" i="8"/>
  <c r="T85" i="8"/>
  <c r="T87" i="8"/>
  <c r="U85" i="8"/>
  <c r="U87" i="8"/>
  <c r="V85" i="8"/>
  <c r="V87" i="8"/>
  <c r="W85" i="8"/>
  <c r="W87" i="8"/>
  <c r="X85" i="8"/>
  <c r="X87" i="8"/>
  <c r="Y85" i="8"/>
  <c r="Y87" i="8"/>
  <c r="Z85" i="8"/>
  <c r="Z87" i="8"/>
  <c r="AA85" i="8"/>
  <c r="AA87" i="8"/>
  <c r="AB85" i="8"/>
  <c r="AB87" i="8"/>
  <c r="AC85" i="8"/>
  <c r="AC87" i="8"/>
  <c r="AD85" i="8"/>
  <c r="AD87" i="8"/>
  <c r="AE85" i="8"/>
  <c r="AE87" i="8"/>
  <c r="AF85" i="8"/>
  <c r="AF87" i="8"/>
  <c r="AG85" i="8"/>
  <c r="AG87" i="8"/>
  <c r="AH85" i="8"/>
  <c r="AH87" i="8"/>
  <c r="AI85" i="8"/>
  <c r="AI87" i="8"/>
  <c r="AJ85" i="8"/>
  <c r="AJ87" i="8"/>
  <c r="AK85" i="8"/>
  <c r="AK87" i="8"/>
  <c r="AL85" i="8"/>
  <c r="AL87" i="8"/>
  <c r="AM85" i="8"/>
  <c r="AM87" i="8"/>
  <c r="AN85" i="8"/>
  <c r="AN87" i="8"/>
  <c r="AO85" i="8"/>
  <c r="AO87" i="8"/>
  <c r="AP85" i="8"/>
  <c r="AP87" i="8"/>
  <c r="AQ85" i="8"/>
  <c r="AQ87" i="8"/>
  <c r="AR85" i="8"/>
  <c r="AR87" i="8"/>
  <c r="AS85" i="8"/>
  <c r="AS87" i="8"/>
  <c r="AT85" i="8"/>
  <c r="AT87" i="8"/>
  <c r="AU85" i="8"/>
  <c r="AU87" i="8"/>
  <c r="AV85" i="8"/>
  <c r="AV87" i="8"/>
  <c r="AW85" i="8"/>
  <c r="AW87" i="8"/>
  <c r="AX85" i="8"/>
  <c r="AX87" i="8"/>
  <c r="AY85" i="8"/>
  <c r="AY87" i="8"/>
  <c r="AZ85" i="8"/>
  <c r="AZ87" i="8"/>
  <c r="BA85" i="8"/>
  <c r="BA87" i="8"/>
  <c r="BB85" i="8"/>
  <c r="BB87" i="8"/>
  <c r="D87" i="8"/>
  <c r="D82" i="1"/>
  <c r="C50" i="1"/>
  <c r="D45" i="1"/>
  <c r="D18" i="1"/>
  <c r="D19" i="1"/>
  <c r="D22" i="1"/>
  <c r="D23" i="1"/>
  <c r="D27" i="1"/>
  <c r="D28" i="1"/>
  <c r="D32" i="1"/>
  <c r="D33" i="1"/>
  <c r="D37" i="1"/>
  <c r="D38" i="1"/>
  <c r="D42" i="1"/>
  <c r="D47" i="1"/>
  <c r="D81" i="1"/>
  <c r="D122" i="1"/>
  <c r="D123" i="1"/>
  <c r="C120" i="1"/>
  <c r="C61" i="1"/>
  <c r="C62" i="1"/>
  <c r="C121" i="1"/>
  <c r="C118" i="1"/>
  <c r="C119" i="1"/>
  <c r="C123" i="1"/>
  <c r="C124" i="1"/>
  <c r="D124" i="1"/>
  <c r="D125" i="1"/>
  <c r="E82" i="1"/>
  <c r="E45" i="1"/>
  <c r="E18" i="1"/>
  <c r="E19" i="1"/>
  <c r="E22" i="1"/>
  <c r="E23" i="1"/>
  <c r="E27" i="1"/>
  <c r="E28" i="1"/>
  <c r="E32" i="1"/>
  <c r="E33" i="1"/>
  <c r="E37" i="1"/>
  <c r="E38" i="1"/>
  <c r="E42" i="1"/>
  <c r="E47" i="1"/>
  <c r="E81" i="1"/>
  <c r="E122" i="1"/>
  <c r="E123" i="1"/>
  <c r="E124" i="1"/>
  <c r="E125" i="1"/>
  <c r="F82" i="1"/>
  <c r="F45" i="1"/>
  <c r="F18" i="1"/>
  <c r="F19" i="1"/>
  <c r="F22" i="1"/>
  <c r="F23" i="1"/>
  <c r="F27" i="1"/>
  <c r="F28" i="1"/>
  <c r="F32" i="1"/>
  <c r="F33" i="1"/>
  <c r="F37" i="1"/>
  <c r="F38" i="1"/>
  <c r="F42" i="1"/>
  <c r="F47" i="1"/>
  <c r="F81" i="1"/>
  <c r="F122" i="1"/>
  <c r="F123" i="1"/>
  <c r="F124" i="1"/>
  <c r="F125" i="1"/>
  <c r="O7" i="3"/>
  <c r="G82" i="1"/>
  <c r="G45" i="1"/>
  <c r="G18" i="1"/>
  <c r="G19" i="1"/>
  <c r="G22" i="1"/>
  <c r="G23" i="1"/>
  <c r="G27" i="1"/>
  <c r="G28" i="1"/>
  <c r="G32" i="1"/>
  <c r="G33" i="1"/>
  <c r="G37" i="1"/>
  <c r="G38" i="1"/>
  <c r="G42" i="1"/>
  <c r="G47" i="1"/>
  <c r="G81" i="1"/>
  <c r="G122" i="1"/>
  <c r="G123" i="1"/>
  <c r="G124" i="1"/>
  <c r="G125" i="1"/>
  <c r="O8" i="3"/>
  <c r="H82" i="1"/>
  <c r="H45" i="1"/>
  <c r="H18" i="1"/>
  <c r="H19" i="1"/>
  <c r="H22" i="1"/>
  <c r="H23" i="1"/>
  <c r="H27" i="1"/>
  <c r="H28" i="1"/>
  <c r="H32" i="1"/>
  <c r="H33" i="1"/>
  <c r="H37" i="1"/>
  <c r="H38" i="1"/>
  <c r="H42" i="1"/>
  <c r="H47" i="1"/>
  <c r="H81" i="1"/>
  <c r="H122" i="1"/>
  <c r="H123" i="1"/>
  <c r="H124" i="1"/>
  <c r="H125" i="1"/>
  <c r="O9" i="3"/>
  <c r="I82" i="1"/>
  <c r="I45" i="1"/>
  <c r="I18" i="1"/>
  <c r="I19" i="1"/>
  <c r="I22" i="1"/>
  <c r="I23" i="1"/>
  <c r="I27" i="1"/>
  <c r="I28" i="1"/>
  <c r="I32" i="1"/>
  <c r="I33" i="1"/>
  <c r="I37" i="1"/>
  <c r="I38" i="1"/>
  <c r="I42" i="1"/>
  <c r="I47" i="1"/>
  <c r="I81" i="1"/>
  <c r="I122" i="1"/>
  <c r="I123" i="1"/>
  <c r="I124" i="1"/>
  <c r="I125" i="1"/>
  <c r="O10" i="3"/>
  <c r="J82" i="1"/>
  <c r="J45" i="1"/>
  <c r="J18" i="1"/>
  <c r="J19" i="1"/>
  <c r="J22" i="1"/>
  <c r="J23" i="1"/>
  <c r="J27" i="1"/>
  <c r="J28" i="1"/>
  <c r="J32" i="1"/>
  <c r="J33" i="1"/>
  <c r="J37" i="1"/>
  <c r="J38" i="1"/>
  <c r="J42" i="1"/>
  <c r="J47" i="1"/>
  <c r="J81" i="1"/>
  <c r="J122" i="1"/>
  <c r="J123" i="1"/>
  <c r="J124" i="1"/>
  <c r="J125" i="1"/>
  <c r="O11" i="3"/>
  <c r="K82" i="1"/>
  <c r="K45" i="1"/>
  <c r="K18" i="1"/>
  <c r="K19" i="1"/>
  <c r="K22" i="1"/>
  <c r="K23" i="1"/>
  <c r="K27" i="1"/>
  <c r="K28" i="1"/>
  <c r="K32" i="1"/>
  <c r="K33" i="1"/>
  <c r="K37" i="1"/>
  <c r="K38" i="1"/>
  <c r="K42" i="1"/>
  <c r="K47" i="1"/>
  <c r="K81" i="1"/>
  <c r="K122" i="1"/>
  <c r="K123" i="1"/>
  <c r="K124" i="1"/>
  <c r="K125" i="1"/>
  <c r="O12" i="3"/>
  <c r="L82" i="1"/>
  <c r="L45" i="1"/>
  <c r="L18" i="1"/>
  <c r="L19" i="1"/>
  <c r="L22" i="1"/>
  <c r="L23" i="1"/>
  <c r="L27" i="1"/>
  <c r="L28" i="1"/>
  <c r="L32" i="1"/>
  <c r="L33" i="1"/>
  <c r="L37" i="1"/>
  <c r="L38" i="1"/>
  <c r="L42" i="1"/>
  <c r="L47" i="1"/>
  <c r="L81" i="1"/>
  <c r="L122" i="1"/>
  <c r="L123" i="1"/>
  <c r="L124" i="1"/>
  <c r="L125" i="1"/>
  <c r="O13" i="3"/>
  <c r="M82" i="1"/>
  <c r="M45" i="1"/>
  <c r="M18" i="1"/>
  <c r="M19" i="1"/>
  <c r="M22" i="1"/>
  <c r="M23" i="1"/>
  <c r="M27" i="1"/>
  <c r="M28" i="1"/>
  <c r="M32" i="1"/>
  <c r="M33" i="1"/>
  <c r="M37" i="1"/>
  <c r="M38" i="1"/>
  <c r="M42" i="1"/>
  <c r="M47" i="1"/>
  <c r="M81" i="1"/>
  <c r="M122" i="1"/>
  <c r="M123" i="1"/>
  <c r="M124" i="1"/>
  <c r="M125" i="1"/>
  <c r="O14" i="3"/>
  <c r="N82" i="1"/>
  <c r="N45" i="1"/>
  <c r="N18" i="1"/>
  <c r="N19" i="1"/>
  <c r="N22" i="1"/>
  <c r="N23" i="1"/>
  <c r="N27" i="1"/>
  <c r="N28" i="1"/>
  <c r="N32" i="1"/>
  <c r="N33" i="1"/>
  <c r="N37" i="1"/>
  <c r="N38" i="1"/>
  <c r="N42" i="1"/>
  <c r="N47" i="1"/>
  <c r="N81" i="1"/>
  <c r="N122" i="1"/>
  <c r="N123" i="1"/>
  <c r="N124" i="1"/>
  <c r="N125" i="1"/>
  <c r="O15" i="3"/>
  <c r="O82" i="1"/>
  <c r="O45" i="1"/>
  <c r="O18" i="1"/>
  <c r="O19" i="1"/>
  <c r="O22" i="1"/>
  <c r="O23" i="1"/>
  <c r="O27" i="1"/>
  <c r="O28" i="1"/>
  <c r="O32" i="1"/>
  <c r="O33" i="1"/>
  <c r="O37" i="1"/>
  <c r="O38" i="1"/>
  <c r="O42" i="1"/>
  <c r="O47" i="1"/>
  <c r="O81" i="1"/>
  <c r="O122" i="1"/>
  <c r="O123" i="1"/>
  <c r="O124" i="1"/>
  <c r="O125" i="1"/>
  <c r="O16" i="3"/>
  <c r="P82" i="1"/>
  <c r="P45" i="1"/>
  <c r="P18" i="1"/>
  <c r="P19" i="1"/>
  <c r="P22" i="1"/>
  <c r="P23" i="1"/>
  <c r="P27" i="1"/>
  <c r="P28" i="1"/>
  <c r="P32" i="1"/>
  <c r="P33" i="1"/>
  <c r="P37" i="1"/>
  <c r="P38" i="1"/>
  <c r="P42" i="1"/>
  <c r="P47" i="1"/>
  <c r="P81" i="1"/>
  <c r="P122" i="1"/>
  <c r="P123" i="1"/>
  <c r="P124" i="1"/>
  <c r="P125" i="1"/>
  <c r="O17" i="3"/>
  <c r="Q82" i="1"/>
  <c r="Q45" i="1"/>
  <c r="Q18" i="1"/>
  <c r="Q19" i="1"/>
  <c r="Q22" i="1"/>
  <c r="Q23" i="1"/>
  <c r="Q27" i="1"/>
  <c r="Q28" i="1"/>
  <c r="Q32" i="1"/>
  <c r="Q33" i="1"/>
  <c r="Q37" i="1"/>
  <c r="Q38" i="1"/>
  <c r="Q42" i="1"/>
  <c r="Q47" i="1"/>
  <c r="Q81" i="1"/>
  <c r="Q122" i="1"/>
  <c r="Q123" i="1"/>
  <c r="Q124" i="1"/>
  <c r="Q125" i="1"/>
  <c r="O18" i="3"/>
  <c r="R82" i="1"/>
  <c r="R45" i="1"/>
  <c r="R18" i="1"/>
  <c r="R19" i="1"/>
  <c r="R22" i="1"/>
  <c r="R23" i="1"/>
  <c r="R27" i="1"/>
  <c r="R28" i="1"/>
  <c r="R32" i="1"/>
  <c r="R33" i="1"/>
  <c r="R37" i="1"/>
  <c r="R38" i="1"/>
  <c r="R42" i="1"/>
  <c r="R47" i="1"/>
  <c r="R81" i="1"/>
  <c r="R122" i="1"/>
  <c r="R123" i="1"/>
  <c r="R124" i="1"/>
  <c r="R125" i="1"/>
  <c r="O19" i="3"/>
  <c r="S82" i="1"/>
  <c r="S45" i="1"/>
  <c r="S18" i="1"/>
  <c r="S19" i="1"/>
  <c r="S22" i="1"/>
  <c r="S23" i="1"/>
  <c r="S27" i="1"/>
  <c r="S28" i="1"/>
  <c r="S32" i="1"/>
  <c r="S33" i="1"/>
  <c r="S37" i="1"/>
  <c r="S38" i="1"/>
  <c r="S42" i="1"/>
  <c r="S47" i="1"/>
  <c r="S81" i="1"/>
  <c r="S122" i="1"/>
  <c r="S123" i="1"/>
  <c r="S124" i="1"/>
  <c r="S125" i="1"/>
  <c r="O20" i="3"/>
  <c r="T82" i="1"/>
  <c r="T45" i="1"/>
  <c r="T18" i="1"/>
  <c r="T19" i="1"/>
  <c r="T22" i="1"/>
  <c r="T23" i="1"/>
  <c r="T27" i="1"/>
  <c r="T28" i="1"/>
  <c r="T32" i="1"/>
  <c r="T33" i="1"/>
  <c r="T37" i="1"/>
  <c r="T38" i="1"/>
  <c r="T42" i="1"/>
  <c r="T47" i="1"/>
  <c r="T81" i="1"/>
  <c r="T122" i="1"/>
  <c r="T123" i="1"/>
  <c r="T124" i="1"/>
  <c r="T125" i="1"/>
  <c r="O21" i="3"/>
  <c r="U82" i="1"/>
  <c r="U45" i="1"/>
  <c r="U18" i="1"/>
  <c r="U19" i="1"/>
  <c r="U22" i="1"/>
  <c r="U23" i="1"/>
  <c r="U27" i="1"/>
  <c r="U28" i="1"/>
  <c r="U32" i="1"/>
  <c r="U33" i="1"/>
  <c r="U37" i="1"/>
  <c r="U38" i="1"/>
  <c r="U42" i="1"/>
  <c r="U47" i="1"/>
  <c r="U81" i="1"/>
  <c r="U122" i="1"/>
  <c r="U123" i="1"/>
  <c r="U124" i="1"/>
  <c r="U125" i="1"/>
  <c r="O22" i="3"/>
  <c r="V82" i="1"/>
  <c r="V45" i="1"/>
  <c r="V18" i="1"/>
  <c r="V19" i="1"/>
  <c r="V22" i="1"/>
  <c r="V23" i="1"/>
  <c r="V27" i="1"/>
  <c r="V28" i="1"/>
  <c r="V32" i="1"/>
  <c r="V33" i="1"/>
  <c r="V37" i="1"/>
  <c r="V38" i="1"/>
  <c r="V42" i="1"/>
  <c r="V47" i="1"/>
  <c r="V81" i="1"/>
  <c r="V122" i="1"/>
  <c r="V123" i="1"/>
  <c r="V124" i="1"/>
  <c r="V125" i="1"/>
  <c r="O23" i="3"/>
  <c r="W82" i="1"/>
  <c r="W45" i="1"/>
  <c r="W18" i="1"/>
  <c r="W19" i="1"/>
  <c r="W22" i="1"/>
  <c r="W23" i="1"/>
  <c r="W27" i="1"/>
  <c r="W28" i="1"/>
  <c r="W32" i="1"/>
  <c r="W33" i="1"/>
  <c r="W37" i="1"/>
  <c r="W38" i="1"/>
  <c r="W42" i="1"/>
  <c r="W47" i="1"/>
  <c r="W81" i="1"/>
  <c r="W122" i="1"/>
  <c r="W123" i="1"/>
  <c r="W124" i="1"/>
  <c r="W125" i="1"/>
  <c r="O24" i="3"/>
  <c r="X82" i="1"/>
  <c r="X45" i="1"/>
  <c r="X18" i="1"/>
  <c r="X19" i="1"/>
  <c r="X22" i="1"/>
  <c r="X23" i="1"/>
  <c r="X27" i="1"/>
  <c r="X28" i="1"/>
  <c r="X32" i="1"/>
  <c r="X33" i="1"/>
  <c r="X37" i="1"/>
  <c r="X38" i="1"/>
  <c r="X42" i="1"/>
  <c r="X47" i="1"/>
  <c r="X81" i="1"/>
  <c r="X122" i="1"/>
  <c r="X123" i="1"/>
  <c r="X124" i="1"/>
  <c r="X125" i="1"/>
  <c r="O25" i="3"/>
  <c r="Y82" i="1"/>
  <c r="Y45" i="1"/>
  <c r="Y18" i="1"/>
  <c r="Y19" i="1"/>
  <c r="Y22" i="1"/>
  <c r="Y23" i="1"/>
  <c r="Y27" i="1"/>
  <c r="Y28" i="1"/>
  <c r="Y32" i="1"/>
  <c r="Y33" i="1"/>
  <c r="Y37" i="1"/>
  <c r="Y38" i="1"/>
  <c r="Y42" i="1"/>
  <c r="Y47" i="1"/>
  <c r="Y81" i="1"/>
  <c r="Y122" i="1"/>
  <c r="Y123" i="1"/>
  <c r="Y124" i="1"/>
  <c r="Y125" i="1"/>
  <c r="O26" i="3"/>
  <c r="Z82" i="1"/>
  <c r="Z45" i="1"/>
  <c r="Z18" i="1"/>
  <c r="Z19" i="1"/>
  <c r="Z22" i="1"/>
  <c r="Z23" i="1"/>
  <c r="Z27" i="1"/>
  <c r="Z28" i="1"/>
  <c r="Z32" i="1"/>
  <c r="Z33" i="1"/>
  <c r="Z37" i="1"/>
  <c r="Z38" i="1"/>
  <c r="Z42" i="1"/>
  <c r="Z47" i="1"/>
  <c r="Z81" i="1"/>
  <c r="Z122" i="1"/>
  <c r="Z123" i="1"/>
  <c r="Z124" i="1"/>
  <c r="Z125" i="1"/>
  <c r="O27" i="3"/>
  <c r="AA82" i="1"/>
  <c r="AA45" i="1"/>
  <c r="AA18" i="1"/>
  <c r="AA19" i="1"/>
  <c r="AA22" i="1"/>
  <c r="AA23" i="1"/>
  <c r="AA27" i="1"/>
  <c r="AA28" i="1"/>
  <c r="AA32" i="1"/>
  <c r="AA33" i="1"/>
  <c r="AA37" i="1"/>
  <c r="AA38" i="1"/>
  <c r="AA42" i="1"/>
  <c r="AA47" i="1"/>
  <c r="AA81" i="1"/>
  <c r="AA122" i="1"/>
  <c r="AA123" i="1"/>
  <c r="AA124" i="1"/>
  <c r="AA125" i="1"/>
  <c r="O28" i="3"/>
  <c r="AB82" i="1"/>
  <c r="AB45" i="1"/>
  <c r="AB18" i="1"/>
  <c r="AB19" i="1"/>
  <c r="AB22" i="1"/>
  <c r="AB23" i="1"/>
  <c r="AB27" i="1"/>
  <c r="AB28" i="1"/>
  <c r="AB32" i="1"/>
  <c r="AB33" i="1"/>
  <c r="AB37" i="1"/>
  <c r="AB38" i="1"/>
  <c r="AB42" i="1"/>
  <c r="AB47" i="1"/>
  <c r="AB81" i="1"/>
  <c r="AB122" i="1"/>
  <c r="AB123" i="1"/>
  <c r="AB124" i="1"/>
  <c r="AB125" i="1"/>
  <c r="O29" i="3"/>
  <c r="AC82" i="1"/>
  <c r="AC45" i="1"/>
  <c r="AC18" i="1"/>
  <c r="AC19" i="1"/>
  <c r="AC22" i="1"/>
  <c r="AC23" i="1"/>
  <c r="AC27" i="1"/>
  <c r="AC28" i="1"/>
  <c r="AC32" i="1"/>
  <c r="AC33" i="1"/>
  <c r="AC37" i="1"/>
  <c r="AC38" i="1"/>
  <c r="AC42" i="1"/>
  <c r="AC47" i="1"/>
  <c r="AC81" i="1"/>
  <c r="AC122" i="1"/>
  <c r="AC123" i="1"/>
  <c r="AC124" i="1"/>
  <c r="AC125" i="1"/>
  <c r="G26" i="3"/>
  <c r="O30" i="3"/>
  <c r="AD82" i="1"/>
  <c r="AD45" i="1"/>
  <c r="AD18" i="1"/>
  <c r="AD19" i="1"/>
  <c r="AD22" i="1"/>
  <c r="AD23" i="1"/>
  <c r="AD27" i="1"/>
  <c r="AD28" i="1"/>
  <c r="AD32" i="1"/>
  <c r="AD33" i="1"/>
  <c r="AD37" i="1"/>
  <c r="AD38" i="1"/>
  <c r="AD42" i="1"/>
  <c r="AD47" i="1"/>
  <c r="AD81" i="1"/>
  <c r="AD122" i="1"/>
  <c r="AD123" i="1"/>
  <c r="AD124" i="1"/>
  <c r="AD125" i="1"/>
  <c r="G27" i="3"/>
  <c r="O31" i="3"/>
  <c r="AE82" i="1"/>
  <c r="AE45" i="1"/>
  <c r="AE18" i="1"/>
  <c r="AE19" i="1"/>
  <c r="AE22" i="1"/>
  <c r="AE23" i="1"/>
  <c r="AE27" i="1"/>
  <c r="AE28" i="1"/>
  <c r="AE32" i="1"/>
  <c r="AE33" i="1"/>
  <c r="AE37" i="1"/>
  <c r="AE38" i="1"/>
  <c r="AE42" i="1"/>
  <c r="AE47" i="1"/>
  <c r="AE81" i="1"/>
  <c r="AE122" i="1"/>
  <c r="AE123" i="1"/>
  <c r="AE124" i="1"/>
  <c r="AE125" i="1"/>
  <c r="G28" i="3"/>
  <c r="O32" i="3"/>
  <c r="AF82" i="1"/>
  <c r="AF45" i="1"/>
  <c r="AF18" i="1"/>
  <c r="AF19" i="1"/>
  <c r="AF22" i="1"/>
  <c r="AF23" i="1"/>
  <c r="AF27" i="1"/>
  <c r="AF28" i="1"/>
  <c r="AF32" i="1"/>
  <c r="AF33" i="1"/>
  <c r="AF37" i="1"/>
  <c r="AF38" i="1"/>
  <c r="AF42" i="1"/>
  <c r="AF47" i="1"/>
  <c r="AF81" i="1"/>
  <c r="AF122" i="1"/>
  <c r="AF123" i="1"/>
  <c r="AF124" i="1"/>
  <c r="AF125" i="1"/>
  <c r="G29" i="3"/>
  <c r="O33" i="3"/>
  <c r="AG82" i="1"/>
  <c r="AG45" i="1"/>
  <c r="AG18" i="1"/>
  <c r="AG19" i="1"/>
  <c r="AG22" i="1"/>
  <c r="AG23" i="1"/>
  <c r="AG27" i="1"/>
  <c r="AG28" i="1"/>
  <c r="AG32" i="1"/>
  <c r="AG33" i="1"/>
  <c r="AG37" i="1"/>
  <c r="AG38" i="1"/>
  <c r="AG42" i="1"/>
  <c r="AG47" i="1"/>
  <c r="AG81" i="1"/>
  <c r="AG122" i="1"/>
  <c r="AG123" i="1"/>
  <c r="AG124" i="1"/>
  <c r="AG125" i="1"/>
  <c r="G30" i="3"/>
  <c r="O34" i="3"/>
  <c r="AH82" i="1"/>
  <c r="AH45" i="1"/>
  <c r="AH18" i="1"/>
  <c r="AH19" i="1"/>
  <c r="AH22" i="1"/>
  <c r="AH23" i="1"/>
  <c r="AH27" i="1"/>
  <c r="AH28" i="1"/>
  <c r="AH32" i="1"/>
  <c r="AH33" i="1"/>
  <c r="AH37" i="1"/>
  <c r="AH38" i="1"/>
  <c r="AH42" i="1"/>
  <c r="AH47" i="1"/>
  <c r="AH81" i="1"/>
  <c r="AH122" i="1"/>
  <c r="AH123" i="1"/>
  <c r="AH124" i="1"/>
  <c r="AH125" i="1"/>
  <c r="G31" i="3"/>
  <c r="O35" i="3"/>
  <c r="AI82" i="1"/>
  <c r="AI45" i="1"/>
  <c r="AI18" i="1"/>
  <c r="AI19" i="1"/>
  <c r="AI22" i="1"/>
  <c r="AI23" i="1"/>
  <c r="AI27" i="1"/>
  <c r="AI28" i="1"/>
  <c r="AI32" i="1"/>
  <c r="AI33" i="1"/>
  <c r="AI37" i="1"/>
  <c r="AI38" i="1"/>
  <c r="AI42" i="1"/>
  <c r="AI47" i="1"/>
  <c r="AI81" i="1"/>
  <c r="AI122" i="1"/>
  <c r="AI123" i="1"/>
  <c r="AI124" i="1"/>
  <c r="AI125" i="1"/>
  <c r="G32" i="3"/>
  <c r="O36" i="3"/>
  <c r="AJ82" i="1"/>
  <c r="AJ45" i="1"/>
  <c r="AJ18" i="1"/>
  <c r="AJ19" i="1"/>
  <c r="AJ22" i="1"/>
  <c r="AJ23" i="1"/>
  <c r="AJ27" i="1"/>
  <c r="AJ28" i="1"/>
  <c r="AJ32" i="1"/>
  <c r="AJ33" i="1"/>
  <c r="AJ37" i="1"/>
  <c r="AJ38" i="1"/>
  <c r="AJ42" i="1"/>
  <c r="AJ47" i="1"/>
  <c r="AJ81" i="1"/>
  <c r="AJ122" i="1"/>
  <c r="AJ123" i="1"/>
  <c r="AJ124" i="1"/>
  <c r="AJ125" i="1"/>
  <c r="G33" i="3"/>
  <c r="O37" i="3"/>
  <c r="AK82" i="1"/>
  <c r="AK45" i="1"/>
  <c r="AK18" i="1"/>
  <c r="AK19" i="1"/>
  <c r="AK22" i="1"/>
  <c r="AK23" i="1"/>
  <c r="AK27" i="1"/>
  <c r="AK28" i="1"/>
  <c r="AK32" i="1"/>
  <c r="AK33" i="1"/>
  <c r="AK37" i="1"/>
  <c r="AK38" i="1"/>
  <c r="AK42" i="1"/>
  <c r="AK47" i="1"/>
  <c r="AK81" i="1"/>
  <c r="AK122" i="1"/>
  <c r="AK123" i="1"/>
  <c r="AK124" i="1"/>
  <c r="AK125" i="1"/>
  <c r="G34" i="3"/>
  <c r="O38" i="3"/>
  <c r="AL82" i="1"/>
  <c r="AL45" i="1"/>
  <c r="AL18" i="1"/>
  <c r="AL19" i="1"/>
  <c r="AL22" i="1"/>
  <c r="AL23" i="1"/>
  <c r="AL27" i="1"/>
  <c r="AL28" i="1"/>
  <c r="AL32" i="1"/>
  <c r="AL33" i="1"/>
  <c r="AL37" i="1"/>
  <c r="AL38" i="1"/>
  <c r="AL42" i="1"/>
  <c r="AL47" i="1"/>
  <c r="AL81" i="1"/>
  <c r="AL122" i="1"/>
  <c r="AL123" i="1"/>
  <c r="AL124" i="1"/>
  <c r="AL125" i="1"/>
  <c r="G35" i="3"/>
  <c r="O39" i="3"/>
  <c r="AM82" i="1"/>
  <c r="AM45" i="1"/>
  <c r="AM18" i="1"/>
  <c r="AM19" i="1"/>
  <c r="AM22" i="1"/>
  <c r="AM23" i="1"/>
  <c r="AM27" i="1"/>
  <c r="AM28" i="1"/>
  <c r="AM32" i="1"/>
  <c r="AM33" i="1"/>
  <c r="AM37" i="1"/>
  <c r="AM38" i="1"/>
  <c r="AM42" i="1"/>
  <c r="AM47" i="1"/>
  <c r="AM81" i="1"/>
  <c r="AM122" i="1"/>
  <c r="AM123" i="1"/>
  <c r="AM124" i="1"/>
  <c r="AM125" i="1"/>
  <c r="G36" i="3"/>
  <c r="O40" i="3"/>
  <c r="AN82" i="1"/>
  <c r="AN45" i="1"/>
  <c r="AN18" i="1"/>
  <c r="AN19" i="1"/>
  <c r="AN22" i="1"/>
  <c r="AN23" i="1"/>
  <c r="AN27" i="1"/>
  <c r="AN28" i="1"/>
  <c r="AN32" i="1"/>
  <c r="AN33" i="1"/>
  <c r="AN37" i="1"/>
  <c r="AN38" i="1"/>
  <c r="AN42" i="1"/>
  <c r="AN47" i="1"/>
  <c r="AN81" i="1"/>
  <c r="AN122" i="1"/>
  <c r="AN123" i="1"/>
  <c r="AN124" i="1"/>
  <c r="AN125" i="1"/>
  <c r="G37" i="3"/>
  <c r="O41" i="3"/>
  <c r="AO82" i="1"/>
  <c r="AO45" i="1"/>
  <c r="AO18" i="1"/>
  <c r="AO19" i="1"/>
  <c r="AO22" i="1"/>
  <c r="AO23" i="1"/>
  <c r="AO27" i="1"/>
  <c r="AO28" i="1"/>
  <c r="AO32" i="1"/>
  <c r="AO33" i="1"/>
  <c r="AO37" i="1"/>
  <c r="AO38" i="1"/>
  <c r="AO42" i="1"/>
  <c r="AO47" i="1"/>
  <c r="AO81" i="1"/>
  <c r="AO122" i="1"/>
  <c r="AO123" i="1"/>
  <c r="AO124" i="1"/>
  <c r="AO125" i="1"/>
  <c r="G38" i="3"/>
  <c r="O42" i="3"/>
  <c r="AP82" i="1"/>
  <c r="AP45" i="1"/>
  <c r="AP18" i="1"/>
  <c r="AP19" i="1"/>
  <c r="AP22" i="1"/>
  <c r="AP23" i="1"/>
  <c r="AP27" i="1"/>
  <c r="AP28" i="1"/>
  <c r="AP32" i="1"/>
  <c r="AP33" i="1"/>
  <c r="AP37" i="1"/>
  <c r="AP38" i="1"/>
  <c r="AP42" i="1"/>
  <c r="AP47" i="1"/>
  <c r="AP81" i="1"/>
  <c r="AP122" i="1"/>
  <c r="AP123" i="1"/>
  <c r="AP124" i="1"/>
  <c r="AP125" i="1"/>
  <c r="G39" i="3"/>
  <c r="O43" i="3"/>
  <c r="AQ82" i="1"/>
  <c r="AQ45" i="1"/>
  <c r="AQ18" i="1"/>
  <c r="AQ19" i="1"/>
  <c r="AQ22" i="1"/>
  <c r="AQ23" i="1"/>
  <c r="AQ27" i="1"/>
  <c r="AQ28" i="1"/>
  <c r="AQ32" i="1"/>
  <c r="AQ33" i="1"/>
  <c r="AQ37" i="1"/>
  <c r="AQ38" i="1"/>
  <c r="AQ42" i="1"/>
  <c r="AQ47" i="1"/>
  <c r="AQ81" i="1"/>
  <c r="AQ122" i="1"/>
  <c r="AQ123" i="1"/>
  <c r="AQ124" i="1"/>
  <c r="AQ125" i="1"/>
  <c r="G40" i="3"/>
  <c r="O44" i="3"/>
  <c r="AR82" i="1"/>
  <c r="AR45" i="1"/>
  <c r="AR18" i="1"/>
  <c r="AR19" i="1"/>
  <c r="AR22" i="1"/>
  <c r="AR23" i="1"/>
  <c r="AR27" i="1"/>
  <c r="AR28" i="1"/>
  <c r="AR32" i="1"/>
  <c r="AR33" i="1"/>
  <c r="AR37" i="1"/>
  <c r="AR38" i="1"/>
  <c r="AR42" i="1"/>
  <c r="AR47" i="1"/>
  <c r="AR81" i="1"/>
  <c r="AR122" i="1"/>
  <c r="AR123" i="1"/>
  <c r="AR124" i="1"/>
  <c r="AR125" i="1"/>
  <c r="G41" i="3"/>
  <c r="O45" i="3"/>
  <c r="AS82" i="1"/>
  <c r="AS45" i="1"/>
  <c r="AS18" i="1"/>
  <c r="AS19" i="1"/>
  <c r="AS22" i="1"/>
  <c r="AS23" i="1"/>
  <c r="AS27" i="1"/>
  <c r="AS28" i="1"/>
  <c r="AS32" i="1"/>
  <c r="AS33" i="1"/>
  <c r="AS37" i="1"/>
  <c r="AS38" i="1"/>
  <c r="AS42" i="1"/>
  <c r="AS47" i="1"/>
  <c r="AS81" i="1"/>
  <c r="AS122" i="1"/>
  <c r="AS123" i="1"/>
  <c r="AS124" i="1"/>
  <c r="AS125" i="1"/>
  <c r="G42" i="3"/>
  <c r="O46" i="3"/>
  <c r="AT82" i="1"/>
  <c r="AT45" i="1"/>
  <c r="AT18" i="1"/>
  <c r="AT19" i="1"/>
  <c r="AT22" i="1"/>
  <c r="AT23" i="1"/>
  <c r="AT27" i="1"/>
  <c r="AT28" i="1"/>
  <c r="AT32" i="1"/>
  <c r="AT33" i="1"/>
  <c r="AT37" i="1"/>
  <c r="AT38" i="1"/>
  <c r="AT42" i="1"/>
  <c r="AT47" i="1"/>
  <c r="AT81" i="1"/>
  <c r="AT122" i="1"/>
  <c r="AT123" i="1"/>
  <c r="AT124" i="1"/>
  <c r="AT125" i="1"/>
  <c r="G43" i="3"/>
  <c r="O47" i="3"/>
  <c r="AU82" i="1"/>
  <c r="AU45" i="1"/>
  <c r="AU18" i="1"/>
  <c r="AU19" i="1"/>
  <c r="AU22" i="1"/>
  <c r="AU23" i="1"/>
  <c r="AU27" i="1"/>
  <c r="AU28" i="1"/>
  <c r="AU32" i="1"/>
  <c r="AU33" i="1"/>
  <c r="AU37" i="1"/>
  <c r="AU38" i="1"/>
  <c r="AU42" i="1"/>
  <c r="AU47" i="1"/>
  <c r="AU81" i="1"/>
  <c r="AU122" i="1"/>
  <c r="AU123" i="1"/>
  <c r="AU124" i="1"/>
  <c r="AU125" i="1"/>
  <c r="G44" i="3"/>
  <c r="O48" i="3"/>
  <c r="AV82" i="1"/>
  <c r="AV45" i="1"/>
  <c r="AV18" i="1"/>
  <c r="AV19" i="1"/>
  <c r="AV22" i="1"/>
  <c r="AV23" i="1"/>
  <c r="AV27" i="1"/>
  <c r="AV28" i="1"/>
  <c r="AV32" i="1"/>
  <c r="AV33" i="1"/>
  <c r="AV37" i="1"/>
  <c r="AV38" i="1"/>
  <c r="AV42" i="1"/>
  <c r="AV47" i="1"/>
  <c r="AV81" i="1"/>
  <c r="AV122" i="1"/>
  <c r="AV123" i="1"/>
  <c r="AV124" i="1"/>
  <c r="AV125" i="1"/>
  <c r="G45" i="3"/>
  <c r="O49" i="3"/>
  <c r="AW82" i="1"/>
  <c r="AW45" i="1"/>
  <c r="AW18" i="1"/>
  <c r="AW19" i="1"/>
  <c r="AW22" i="1"/>
  <c r="AW23" i="1"/>
  <c r="AW27" i="1"/>
  <c r="AW28" i="1"/>
  <c r="AW32" i="1"/>
  <c r="AW33" i="1"/>
  <c r="AW37" i="1"/>
  <c r="AW38" i="1"/>
  <c r="AW42" i="1"/>
  <c r="AW47" i="1"/>
  <c r="AW81" i="1"/>
  <c r="AW122" i="1"/>
  <c r="AW123" i="1"/>
  <c r="AW124" i="1"/>
  <c r="AW125" i="1"/>
  <c r="G46" i="3"/>
  <c r="O50" i="3"/>
  <c r="AX82" i="1"/>
  <c r="AX45" i="1"/>
  <c r="AX18" i="1"/>
  <c r="AX19" i="1"/>
  <c r="AX22" i="1"/>
  <c r="AX23" i="1"/>
  <c r="AX27" i="1"/>
  <c r="AX28" i="1"/>
  <c r="AX32" i="1"/>
  <c r="AX33" i="1"/>
  <c r="AX37" i="1"/>
  <c r="AX38" i="1"/>
  <c r="AX42" i="1"/>
  <c r="AX47" i="1"/>
  <c r="AX81" i="1"/>
  <c r="AX122" i="1"/>
  <c r="AX123" i="1"/>
  <c r="AX124" i="1"/>
  <c r="AX125" i="1"/>
  <c r="G47" i="3"/>
  <c r="O51" i="3"/>
  <c r="AY82" i="1"/>
  <c r="AY45" i="1"/>
  <c r="AY18" i="1"/>
  <c r="AY19" i="1"/>
  <c r="AY22" i="1"/>
  <c r="AY23" i="1"/>
  <c r="AY27" i="1"/>
  <c r="AY28" i="1"/>
  <c r="AY32" i="1"/>
  <c r="AY33" i="1"/>
  <c r="AY37" i="1"/>
  <c r="AY38" i="1"/>
  <c r="AY42" i="1"/>
  <c r="AY47" i="1"/>
  <c r="AY81" i="1"/>
  <c r="AY122" i="1"/>
  <c r="AY123" i="1"/>
  <c r="AY124" i="1"/>
  <c r="AY125" i="1"/>
  <c r="G48" i="3"/>
  <c r="O52" i="3"/>
  <c r="AZ82" i="1"/>
  <c r="AZ45" i="1"/>
  <c r="AZ18" i="1"/>
  <c r="AZ19" i="1"/>
  <c r="AZ22" i="1"/>
  <c r="AZ23" i="1"/>
  <c r="AZ27" i="1"/>
  <c r="AZ28" i="1"/>
  <c r="AZ32" i="1"/>
  <c r="AZ33" i="1"/>
  <c r="AZ37" i="1"/>
  <c r="AZ38" i="1"/>
  <c r="AZ42" i="1"/>
  <c r="AZ47" i="1"/>
  <c r="AZ81" i="1"/>
  <c r="AZ122" i="1"/>
  <c r="AZ123" i="1"/>
  <c r="AZ124" i="1"/>
  <c r="AZ125" i="1"/>
  <c r="G49" i="3"/>
  <c r="O53" i="3"/>
  <c r="BA82" i="1"/>
  <c r="BA45" i="1"/>
  <c r="BA18" i="1"/>
  <c r="BA19" i="1"/>
  <c r="BA22" i="1"/>
  <c r="BA23" i="1"/>
  <c r="BA27" i="1"/>
  <c r="BA28" i="1"/>
  <c r="BA32" i="1"/>
  <c r="BA33" i="1"/>
  <c r="BA37" i="1"/>
  <c r="BA38" i="1"/>
  <c r="BA42" i="1"/>
  <c r="BA47" i="1"/>
  <c r="BA81" i="1"/>
  <c r="BA122" i="1"/>
  <c r="BA123" i="1"/>
  <c r="BA124" i="1"/>
  <c r="BA125" i="1"/>
  <c r="G50" i="3"/>
  <c r="O54" i="3"/>
  <c r="BB82" i="1"/>
  <c r="BB45" i="1"/>
  <c r="BB18" i="1"/>
  <c r="BB19" i="1"/>
  <c r="BB22" i="1"/>
  <c r="BB23" i="1"/>
  <c r="BB27" i="1"/>
  <c r="BB28" i="1"/>
  <c r="BB32" i="1"/>
  <c r="BB33" i="1"/>
  <c r="BB37" i="1"/>
  <c r="BB38" i="1"/>
  <c r="BB42" i="1"/>
  <c r="BB47" i="1"/>
  <c r="BB81" i="1"/>
  <c r="BB122" i="1"/>
  <c r="BB123" i="1"/>
  <c r="BB124" i="1"/>
  <c r="BB125" i="1"/>
  <c r="C125" i="1"/>
  <c r="D83" i="1"/>
  <c r="C83" i="1"/>
  <c r="C84" i="1"/>
  <c r="D84" i="1"/>
  <c r="E84" i="1"/>
  <c r="E86" i="1"/>
  <c r="F84" i="1"/>
  <c r="F86" i="1"/>
  <c r="G84" i="1"/>
  <c r="G86" i="1"/>
  <c r="H84" i="1"/>
  <c r="H86" i="1"/>
  <c r="I84" i="1"/>
  <c r="I86" i="1"/>
  <c r="J84" i="1"/>
  <c r="J86" i="1"/>
  <c r="K84" i="1"/>
  <c r="K86" i="1"/>
  <c r="L84" i="1"/>
  <c r="L86" i="1"/>
  <c r="M84" i="1"/>
  <c r="M86" i="1"/>
  <c r="N84" i="1"/>
  <c r="N86" i="1"/>
  <c r="O84" i="1"/>
  <c r="O86" i="1"/>
  <c r="P84" i="1"/>
  <c r="P86" i="1"/>
  <c r="Q84" i="1"/>
  <c r="Q86" i="1"/>
  <c r="R84" i="1"/>
  <c r="R86" i="1"/>
  <c r="S84" i="1"/>
  <c r="S86" i="1"/>
  <c r="T84" i="1"/>
  <c r="T86" i="1"/>
  <c r="U84" i="1"/>
  <c r="U86" i="1"/>
  <c r="V84" i="1"/>
  <c r="V86" i="1"/>
  <c r="W84" i="1"/>
  <c r="W86" i="1"/>
  <c r="X84" i="1"/>
  <c r="X86" i="1"/>
  <c r="Y84" i="1"/>
  <c r="Y86" i="1"/>
  <c r="Z84" i="1"/>
  <c r="Z86" i="1"/>
  <c r="AA84" i="1"/>
  <c r="AA86" i="1"/>
  <c r="AB84" i="1"/>
  <c r="AB86" i="1"/>
  <c r="AC84" i="1"/>
  <c r="AC86" i="1"/>
  <c r="AD84" i="1"/>
  <c r="AD86" i="1"/>
  <c r="AE84" i="1"/>
  <c r="AE86" i="1"/>
  <c r="AF84" i="1"/>
  <c r="AF86" i="1"/>
  <c r="AG84" i="1"/>
  <c r="AG86" i="1"/>
  <c r="AH84" i="1"/>
  <c r="AH86" i="1"/>
  <c r="AI84" i="1"/>
  <c r="AI86" i="1"/>
  <c r="AJ84" i="1"/>
  <c r="AJ86" i="1"/>
  <c r="AK84" i="1"/>
  <c r="AK86" i="1"/>
  <c r="AL84" i="1"/>
  <c r="AL86" i="1"/>
  <c r="AM84" i="1"/>
  <c r="AM86" i="1"/>
  <c r="AN84" i="1"/>
  <c r="AN86" i="1"/>
  <c r="AO84" i="1"/>
  <c r="AO86" i="1"/>
  <c r="AP84" i="1"/>
  <c r="AP86" i="1"/>
  <c r="AQ84" i="1"/>
  <c r="AQ86" i="1"/>
  <c r="AR84" i="1"/>
  <c r="AR86" i="1"/>
  <c r="AS84" i="1"/>
  <c r="AS86" i="1"/>
  <c r="AT84" i="1"/>
  <c r="AT86" i="1"/>
  <c r="AU84" i="1"/>
  <c r="AU86" i="1"/>
  <c r="AV84" i="1"/>
  <c r="AV86" i="1"/>
  <c r="AW84" i="1"/>
  <c r="AW86" i="1"/>
  <c r="AX84" i="1"/>
  <c r="AX86" i="1"/>
  <c r="AY84" i="1"/>
  <c r="AY86" i="1"/>
  <c r="AZ84" i="1"/>
  <c r="AZ86" i="1"/>
  <c r="BA84" i="1"/>
  <c r="BA86" i="1"/>
  <c r="BB84" i="1"/>
  <c r="BB86" i="1"/>
  <c r="D86" i="1"/>
  <c r="C74" i="1"/>
  <c r="A94" i="1"/>
  <c r="D94" i="1"/>
  <c r="D95" i="1"/>
  <c r="C92" i="1"/>
  <c r="C93" i="1"/>
  <c r="C90" i="1"/>
  <c r="C91" i="1"/>
  <c r="C95" i="1"/>
  <c r="C96" i="1"/>
  <c r="D96" i="1"/>
  <c r="D97" i="1"/>
  <c r="D55" i="8"/>
  <c r="C128" i="8"/>
  <c r="C129" i="8"/>
  <c r="C127" i="8"/>
  <c r="BC125" i="8"/>
  <c r="A122" i="8"/>
  <c r="C128" i="1"/>
  <c r="E94" i="1"/>
  <c r="E95" i="1"/>
  <c r="C129" i="1"/>
  <c r="C127" i="1"/>
  <c r="BC125" i="1"/>
  <c r="A122" i="1"/>
  <c r="G95" i="1"/>
  <c r="H95"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AY95" i="1"/>
  <c r="AZ95" i="1"/>
  <c r="BA95" i="1"/>
  <c r="BB95" i="1"/>
  <c r="F95" i="1"/>
  <c r="H10" i="9"/>
  <c r="C45" i="9"/>
  <c r="BC17" i="8"/>
  <c r="BC18" i="8"/>
  <c r="BC22" i="8"/>
  <c r="BC23" i="8"/>
  <c r="BC27" i="8"/>
  <c r="BC28" i="8"/>
  <c r="BC32" i="8"/>
  <c r="BC33" i="8"/>
  <c r="BC37" i="8"/>
  <c r="BC38" i="8"/>
  <c r="BC42" i="8"/>
  <c r="BC45" i="8"/>
  <c r="BC47" i="8"/>
  <c r="BC82" i="8"/>
  <c r="BD17" i="8"/>
  <c r="BD18" i="8"/>
  <c r="BD22" i="8"/>
  <c r="BD23" i="8"/>
  <c r="BD27" i="8"/>
  <c r="BD28" i="8"/>
  <c r="BD32" i="8"/>
  <c r="BD33" i="8"/>
  <c r="BD37" i="8"/>
  <c r="BD38" i="8"/>
  <c r="BD42" i="8"/>
  <c r="BD45" i="8"/>
  <c r="BD47" i="8"/>
  <c r="BD82" i="8"/>
  <c r="BE17" i="8"/>
  <c r="BE18" i="8"/>
  <c r="BE22" i="8"/>
  <c r="BE23" i="8"/>
  <c r="BE27" i="8"/>
  <c r="BE28" i="8"/>
  <c r="BE32" i="8"/>
  <c r="BE33" i="8"/>
  <c r="BE37" i="8"/>
  <c r="BE38" i="8"/>
  <c r="BE42" i="8"/>
  <c r="BE45" i="8"/>
  <c r="BE47" i="8"/>
  <c r="BE82" i="8"/>
  <c r="BF17" i="8"/>
  <c r="BF18" i="8"/>
  <c r="BF22" i="8"/>
  <c r="BF23" i="8"/>
  <c r="BF27" i="8"/>
  <c r="BF28" i="8"/>
  <c r="BF32" i="8"/>
  <c r="BF33" i="8"/>
  <c r="BF37" i="8"/>
  <c r="BF38" i="8"/>
  <c r="BF42" i="8"/>
  <c r="BF45" i="8"/>
  <c r="BF47" i="8"/>
  <c r="BF82" i="8"/>
  <c r="BG17" i="8"/>
  <c r="BG18" i="8"/>
  <c r="BG22" i="8"/>
  <c r="BG23" i="8"/>
  <c r="BG27" i="8"/>
  <c r="BG28" i="8"/>
  <c r="BG32" i="8"/>
  <c r="BG33" i="8"/>
  <c r="BG37" i="8"/>
  <c r="BG38" i="8"/>
  <c r="BG42" i="8"/>
  <c r="BG45" i="8"/>
  <c r="BG47" i="8"/>
  <c r="BG82" i="8"/>
  <c r="BH17" i="8"/>
  <c r="BH18" i="8"/>
  <c r="BH22" i="8"/>
  <c r="BH23" i="8"/>
  <c r="BH27" i="8"/>
  <c r="BH28" i="8"/>
  <c r="BH32" i="8"/>
  <c r="BH33" i="8"/>
  <c r="BH37" i="8"/>
  <c r="BH38" i="8"/>
  <c r="BH42" i="8"/>
  <c r="BH45" i="8"/>
  <c r="BH47" i="8"/>
  <c r="BH82" i="8"/>
  <c r="BI17" i="8"/>
  <c r="BI18" i="8"/>
  <c r="BI22" i="8"/>
  <c r="BI23" i="8"/>
  <c r="BI27" i="8"/>
  <c r="BI28" i="8"/>
  <c r="BI32" i="8"/>
  <c r="BI33" i="8"/>
  <c r="BI37" i="8"/>
  <c r="BI38" i="8"/>
  <c r="BI42" i="8"/>
  <c r="BI45" i="8"/>
  <c r="BI47" i="8"/>
  <c r="BI82" i="8"/>
  <c r="BJ17" i="8"/>
  <c r="BJ18" i="8"/>
  <c r="BJ22" i="8"/>
  <c r="BJ23" i="8"/>
  <c r="BJ27" i="8"/>
  <c r="BJ28" i="8"/>
  <c r="BJ32" i="8"/>
  <c r="BJ33" i="8"/>
  <c r="BJ37" i="8"/>
  <c r="BJ38" i="8"/>
  <c r="BJ42" i="8"/>
  <c r="BJ45" i="8"/>
  <c r="BJ47" i="8"/>
  <c r="BJ82" i="8"/>
  <c r="BK17" i="8"/>
  <c r="BK18" i="8"/>
  <c r="BK22" i="8"/>
  <c r="BK23" i="8"/>
  <c r="BK27" i="8"/>
  <c r="BK28" i="8"/>
  <c r="BK32" i="8"/>
  <c r="BK33" i="8"/>
  <c r="BK37" i="8"/>
  <c r="BK38" i="8"/>
  <c r="BK42" i="8"/>
  <c r="BK45" i="8"/>
  <c r="BK47" i="8"/>
  <c r="BK82" i="8"/>
  <c r="BL17" i="8"/>
  <c r="BL18" i="8"/>
  <c r="BL22" i="8"/>
  <c r="BL23" i="8"/>
  <c r="BL27" i="8"/>
  <c r="BL28" i="8"/>
  <c r="BL32" i="8"/>
  <c r="BL33" i="8"/>
  <c r="BL37" i="8"/>
  <c r="BL38" i="8"/>
  <c r="BL42" i="8"/>
  <c r="BL45" i="8"/>
  <c r="BL47" i="8"/>
  <c r="BL82" i="8"/>
  <c r="BM17" i="8"/>
  <c r="BM18" i="8"/>
  <c r="BM22" i="8"/>
  <c r="BM23" i="8"/>
  <c r="BM27" i="8"/>
  <c r="BM28" i="8"/>
  <c r="BM32" i="8"/>
  <c r="BM33" i="8"/>
  <c r="BM37" i="8"/>
  <c r="BM38" i="8"/>
  <c r="BM42" i="8"/>
  <c r="BM45" i="8"/>
  <c r="BM47" i="8"/>
  <c r="BM82" i="8"/>
  <c r="BN17" i="8"/>
  <c r="BN18" i="8"/>
  <c r="BN22" i="8"/>
  <c r="BN23" i="8"/>
  <c r="BN27" i="8"/>
  <c r="BN28" i="8"/>
  <c r="BN32" i="8"/>
  <c r="BN33" i="8"/>
  <c r="BN37" i="8"/>
  <c r="BN38" i="8"/>
  <c r="BN42" i="8"/>
  <c r="BN45" i="8"/>
  <c r="BN47" i="8"/>
  <c r="BN82" i="8"/>
  <c r="BO17" i="8"/>
  <c r="BO18" i="8"/>
  <c r="BO22" i="8"/>
  <c r="BO23" i="8"/>
  <c r="BO27" i="8"/>
  <c r="BO28" i="8"/>
  <c r="BO32" i="8"/>
  <c r="BO33" i="8"/>
  <c r="BO37" i="8"/>
  <c r="BO38" i="8"/>
  <c r="BO42" i="8"/>
  <c r="BO45" i="8"/>
  <c r="BO47" i="8"/>
  <c r="BO82" i="8"/>
  <c r="BP17" i="8"/>
  <c r="BP18" i="8"/>
  <c r="BP22" i="8"/>
  <c r="BP23" i="8"/>
  <c r="BP27" i="8"/>
  <c r="BP28" i="8"/>
  <c r="BP32" i="8"/>
  <c r="BP33" i="8"/>
  <c r="BP37" i="8"/>
  <c r="BP38" i="8"/>
  <c r="BP42" i="8"/>
  <c r="BP45" i="8"/>
  <c r="BP47" i="8"/>
  <c r="BP82" i="8"/>
  <c r="BQ17" i="8"/>
  <c r="BQ18" i="8"/>
  <c r="BQ22" i="8"/>
  <c r="BQ23" i="8"/>
  <c r="BQ27" i="8"/>
  <c r="BQ28" i="8"/>
  <c r="BQ32" i="8"/>
  <c r="BQ33" i="8"/>
  <c r="BQ37" i="8"/>
  <c r="BQ38" i="8"/>
  <c r="BQ42" i="8"/>
  <c r="BQ45" i="8"/>
  <c r="BQ47" i="8"/>
  <c r="BQ82" i="8"/>
  <c r="BR17" i="8"/>
  <c r="BR18" i="8"/>
  <c r="BR22" i="8"/>
  <c r="BR23" i="8"/>
  <c r="BR27" i="8"/>
  <c r="BR28" i="8"/>
  <c r="BR32" i="8"/>
  <c r="BR33" i="8"/>
  <c r="BR37" i="8"/>
  <c r="BR38" i="8"/>
  <c r="BR42" i="8"/>
  <c r="BR45" i="8"/>
  <c r="BR47" i="8"/>
  <c r="BR82" i="8"/>
  <c r="BS17" i="8"/>
  <c r="BS18" i="8"/>
  <c r="BS22" i="8"/>
  <c r="BS23" i="8"/>
  <c r="BS27" i="8"/>
  <c r="BS28" i="8"/>
  <c r="BS32" i="8"/>
  <c r="BS33" i="8"/>
  <c r="BS37" i="8"/>
  <c r="BS38" i="8"/>
  <c r="BS42" i="8"/>
  <c r="BS45" i="8"/>
  <c r="BS47" i="8"/>
  <c r="BS82" i="8"/>
  <c r="BT17" i="8"/>
  <c r="BT18" i="8"/>
  <c r="BT22" i="8"/>
  <c r="BT23" i="8"/>
  <c r="BT27" i="8"/>
  <c r="BT28" i="8"/>
  <c r="BT32" i="8"/>
  <c r="BT33" i="8"/>
  <c r="BT37" i="8"/>
  <c r="BT38" i="8"/>
  <c r="BT42" i="8"/>
  <c r="BT45" i="8"/>
  <c r="BT47" i="8"/>
  <c r="BT82" i="8"/>
  <c r="BU17" i="8"/>
  <c r="BU18" i="8"/>
  <c r="BU22" i="8"/>
  <c r="BU23" i="8"/>
  <c r="BU27" i="8"/>
  <c r="BU28" i="8"/>
  <c r="BU32" i="8"/>
  <c r="BU33" i="8"/>
  <c r="BU37" i="8"/>
  <c r="BU38" i="8"/>
  <c r="BU42" i="8"/>
  <c r="BU45" i="8"/>
  <c r="BU47" i="8"/>
  <c r="BU82" i="8"/>
  <c r="BV17" i="8"/>
  <c r="BV18" i="8"/>
  <c r="BV22" i="8"/>
  <c r="BV23" i="8"/>
  <c r="BV27" i="8"/>
  <c r="BV28" i="8"/>
  <c r="BV32" i="8"/>
  <c r="BV33" i="8"/>
  <c r="BV37" i="8"/>
  <c r="BV38" i="8"/>
  <c r="BV42" i="8"/>
  <c r="BV45" i="8"/>
  <c r="BV47" i="8"/>
  <c r="BV82" i="8"/>
  <c r="BW17" i="8"/>
  <c r="BW18" i="8"/>
  <c r="BW22" i="8"/>
  <c r="BW23" i="8"/>
  <c r="BW27" i="8"/>
  <c r="BW28" i="8"/>
  <c r="BW32" i="8"/>
  <c r="BW33" i="8"/>
  <c r="BW37" i="8"/>
  <c r="BW38" i="8"/>
  <c r="BW42" i="8"/>
  <c r="BW45" i="8"/>
  <c r="BW47" i="8"/>
  <c r="BW82" i="8"/>
  <c r="BX17" i="8"/>
  <c r="BX18" i="8"/>
  <c r="BX22" i="8"/>
  <c r="BX23" i="8"/>
  <c r="BX27" i="8"/>
  <c r="BX28" i="8"/>
  <c r="BX32" i="8"/>
  <c r="BX33" i="8"/>
  <c r="BX37" i="8"/>
  <c r="BX38" i="8"/>
  <c r="BX42" i="8"/>
  <c r="BX45" i="8"/>
  <c r="BX47" i="8"/>
  <c r="BX82" i="8"/>
  <c r="BY17" i="8"/>
  <c r="BY18" i="8"/>
  <c r="BY22" i="8"/>
  <c r="BY23" i="8"/>
  <c r="BY27" i="8"/>
  <c r="BY28" i="8"/>
  <c r="BY32" i="8"/>
  <c r="BY33" i="8"/>
  <c r="BY37" i="8"/>
  <c r="BY38" i="8"/>
  <c r="BY42" i="8"/>
  <c r="BY45" i="8"/>
  <c r="BY47" i="8"/>
  <c r="BY82" i="8"/>
  <c r="BZ17" i="8"/>
  <c r="BZ18" i="8"/>
  <c r="BZ22" i="8"/>
  <c r="BZ23" i="8"/>
  <c r="BZ27" i="8"/>
  <c r="BZ28" i="8"/>
  <c r="BZ32" i="8"/>
  <c r="BZ33" i="8"/>
  <c r="BZ37" i="8"/>
  <c r="BZ38" i="8"/>
  <c r="BZ42" i="8"/>
  <c r="BZ45" i="8"/>
  <c r="BZ47" i="8"/>
  <c r="BZ82" i="8"/>
  <c r="CA17" i="8"/>
  <c r="CA18" i="8"/>
  <c r="CA22" i="8"/>
  <c r="CA23" i="8"/>
  <c r="CA27" i="8"/>
  <c r="CA28" i="8"/>
  <c r="CA32" i="8"/>
  <c r="CA33" i="8"/>
  <c r="CA37" i="8"/>
  <c r="CA38" i="8"/>
  <c r="CA42" i="8"/>
  <c r="CA45" i="8"/>
  <c r="CA47" i="8"/>
  <c r="CA82" i="8"/>
  <c r="CB17" i="8"/>
  <c r="CB18" i="8"/>
  <c r="CB22" i="8"/>
  <c r="CB23" i="8"/>
  <c r="CB27" i="8"/>
  <c r="CB28" i="8"/>
  <c r="CB32" i="8"/>
  <c r="CB33" i="8"/>
  <c r="CB37" i="8"/>
  <c r="CB38" i="8"/>
  <c r="CB42" i="8"/>
  <c r="CB45" i="8"/>
  <c r="CB47" i="8"/>
  <c r="CB82" i="8"/>
  <c r="CC17" i="8"/>
  <c r="CC18" i="8"/>
  <c r="CC22" i="8"/>
  <c r="CC23" i="8"/>
  <c r="CC27" i="8"/>
  <c r="CC28" i="8"/>
  <c r="CC32" i="8"/>
  <c r="CC33" i="8"/>
  <c r="CC37" i="8"/>
  <c r="CC38" i="8"/>
  <c r="CC42" i="8"/>
  <c r="CC45" i="8"/>
  <c r="CC47" i="8"/>
  <c r="CC82" i="8"/>
  <c r="CD17" i="8"/>
  <c r="CD18" i="8"/>
  <c r="CD22" i="8"/>
  <c r="CD23" i="8"/>
  <c r="CD27" i="8"/>
  <c r="CD28" i="8"/>
  <c r="CD32" i="8"/>
  <c r="CD33" i="8"/>
  <c r="CD37" i="8"/>
  <c r="CD38" i="8"/>
  <c r="CD42" i="8"/>
  <c r="CD45" i="8"/>
  <c r="CD47" i="8"/>
  <c r="CD82" i="8"/>
  <c r="CE17" i="8"/>
  <c r="CE18" i="8"/>
  <c r="CE22" i="8"/>
  <c r="CE23" i="8"/>
  <c r="CE27" i="8"/>
  <c r="CE28" i="8"/>
  <c r="CE32" i="8"/>
  <c r="CE33" i="8"/>
  <c r="CE37" i="8"/>
  <c r="CE38" i="8"/>
  <c r="CE42" i="8"/>
  <c r="CE45" i="8"/>
  <c r="CE47" i="8"/>
  <c r="CE82" i="8"/>
  <c r="CF17" i="8"/>
  <c r="CF18" i="8"/>
  <c r="CF22" i="8"/>
  <c r="CF23" i="8"/>
  <c r="CF27" i="8"/>
  <c r="CF28" i="8"/>
  <c r="CF32" i="8"/>
  <c r="CF33" i="8"/>
  <c r="CF37" i="8"/>
  <c r="CF38" i="8"/>
  <c r="CF42" i="8"/>
  <c r="CF45" i="8"/>
  <c r="CF47" i="8"/>
  <c r="CF82" i="8"/>
  <c r="CG17" i="8"/>
  <c r="CG18" i="8"/>
  <c r="CG22" i="8"/>
  <c r="CG23" i="8"/>
  <c r="CG27" i="8"/>
  <c r="CG28" i="8"/>
  <c r="CG32" i="8"/>
  <c r="CG33" i="8"/>
  <c r="CG37" i="8"/>
  <c r="CG38" i="8"/>
  <c r="CG42" i="8"/>
  <c r="CG45" i="8"/>
  <c r="CG47" i="8"/>
  <c r="CG82" i="8"/>
  <c r="CH17" i="8"/>
  <c r="CH18" i="8"/>
  <c r="CH22" i="8"/>
  <c r="CH23" i="8"/>
  <c r="CH27" i="8"/>
  <c r="CH28" i="8"/>
  <c r="CH32" i="8"/>
  <c r="CH33" i="8"/>
  <c r="CH37" i="8"/>
  <c r="CH38" i="8"/>
  <c r="CH42" i="8"/>
  <c r="CH45" i="8"/>
  <c r="CH47" i="8"/>
  <c r="CH82" i="8"/>
  <c r="CI17" i="8"/>
  <c r="CI18" i="8"/>
  <c r="CI22" i="8"/>
  <c r="CI23" i="8"/>
  <c r="CI27" i="8"/>
  <c r="CI28" i="8"/>
  <c r="CI32" i="8"/>
  <c r="CI33" i="8"/>
  <c r="CI37" i="8"/>
  <c r="CI38" i="8"/>
  <c r="CI42" i="8"/>
  <c r="CI45" i="8"/>
  <c r="CI47" i="8"/>
  <c r="CI82" i="8"/>
  <c r="CJ17" i="8"/>
  <c r="CJ18" i="8"/>
  <c r="CJ22" i="8"/>
  <c r="CJ23" i="8"/>
  <c r="CJ27" i="8"/>
  <c r="CJ28" i="8"/>
  <c r="CJ32" i="8"/>
  <c r="CJ33" i="8"/>
  <c r="CJ37" i="8"/>
  <c r="CJ38" i="8"/>
  <c r="CJ42" i="8"/>
  <c r="CJ45" i="8"/>
  <c r="CJ47" i="8"/>
  <c r="CJ82" i="8"/>
  <c r="CK17" i="8"/>
  <c r="CK18" i="8"/>
  <c r="CK22" i="8"/>
  <c r="CK23" i="8"/>
  <c r="CK27" i="8"/>
  <c r="CK28" i="8"/>
  <c r="CK32" i="8"/>
  <c r="CK33" i="8"/>
  <c r="CK37" i="8"/>
  <c r="CK38" i="8"/>
  <c r="CK42" i="8"/>
  <c r="CK45" i="8"/>
  <c r="CK47" i="8"/>
  <c r="CK82" i="8"/>
  <c r="CL17" i="8"/>
  <c r="CL18" i="8"/>
  <c r="CL22" i="8"/>
  <c r="CL23" i="8"/>
  <c r="CL27" i="8"/>
  <c r="CL28" i="8"/>
  <c r="CL32" i="8"/>
  <c r="CL33" i="8"/>
  <c r="CL37" i="8"/>
  <c r="CL38" i="8"/>
  <c r="CL42" i="8"/>
  <c r="CL45" i="8"/>
  <c r="CL47" i="8"/>
  <c r="CL82" i="8"/>
  <c r="CM17" i="8"/>
  <c r="CM18" i="8"/>
  <c r="CM22" i="8"/>
  <c r="CM23" i="8"/>
  <c r="CM27" i="8"/>
  <c r="CM28" i="8"/>
  <c r="CM32" i="8"/>
  <c r="CM33" i="8"/>
  <c r="CM37" i="8"/>
  <c r="CM38" i="8"/>
  <c r="CM42" i="8"/>
  <c r="CM45" i="8"/>
  <c r="CM47" i="8"/>
  <c r="CM82" i="8"/>
  <c r="CN17" i="8"/>
  <c r="CN18" i="8"/>
  <c r="CN22" i="8"/>
  <c r="CN23" i="8"/>
  <c r="CN27" i="8"/>
  <c r="CN28" i="8"/>
  <c r="CN32" i="8"/>
  <c r="CN33" i="8"/>
  <c r="CN37" i="8"/>
  <c r="CN38" i="8"/>
  <c r="CN42" i="8"/>
  <c r="CN45" i="8"/>
  <c r="CN47" i="8"/>
  <c r="CN82" i="8"/>
  <c r="CO17" i="8"/>
  <c r="CO18" i="8"/>
  <c r="CO22" i="8"/>
  <c r="CO23" i="8"/>
  <c r="CO27" i="8"/>
  <c r="CO28" i="8"/>
  <c r="CO32" i="8"/>
  <c r="CO33" i="8"/>
  <c r="CO37" i="8"/>
  <c r="CO38" i="8"/>
  <c r="CO42" i="8"/>
  <c r="CO45" i="8"/>
  <c r="CO47" i="8"/>
  <c r="CO82" i="8"/>
  <c r="CP17" i="8"/>
  <c r="CP18" i="8"/>
  <c r="CP22" i="8"/>
  <c r="CP23" i="8"/>
  <c r="CP27" i="8"/>
  <c r="CP28" i="8"/>
  <c r="CP32" i="8"/>
  <c r="CP33" i="8"/>
  <c r="CP37" i="8"/>
  <c r="CP38" i="8"/>
  <c r="CP42" i="8"/>
  <c r="CP45" i="8"/>
  <c r="CP47" i="8"/>
  <c r="CP82" i="8"/>
  <c r="CQ17" i="8"/>
  <c r="CQ18" i="8"/>
  <c r="CQ22" i="8"/>
  <c r="CQ23" i="8"/>
  <c r="CQ27" i="8"/>
  <c r="CQ28" i="8"/>
  <c r="CQ32" i="8"/>
  <c r="CQ33" i="8"/>
  <c r="CQ37" i="8"/>
  <c r="CQ38" i="8"/>
  <c r="CQ42" i="8"/>
  <c r="CQ45" i="8"/>
  <c r="CQ47" i="8"/>
  <c r="CQ82" i="8"/>
  <c r="CR17" i="8"/>
  <c r="CR18" i="8"/>
  <c r="CR22" i="8"/>
  <c r="CR23" i="8"/>
  <c r="CR27" i="8"/>
  <c r="CR28" i="8"/>
  <c r="CR32" i="8"/>
  <c r="CR33" i="8"/>
  <c r="CR37" i="8"/>
  <c r="CR38" i="8"/>
  <c r="CR42" i="8"/>
  <c r="CR45" i="8"/>
  <c r="CR47" i="8"/>
  <c r="CR82" i="8"/>
  <c r="CS17" i="8"/>
  <c r="CS18" i="8"/>
  <c r="CS22" i="8"/>
  <c r="CS23" i="8"/>
  <c r="CS27" i="8"/>
  <c r="CS28" i="8"/>
  <c r="CS32" i="8"/>
  <c r="CS33" i="8"/>
  <c r="CS37" i="8"/>
  <c r="CS38" i="8"/>
  <c r="CS42" i="8"/>
  <c r="CS45" i="8"/>
  <c r="CS47" i="8"/>
  <c r="CS82" i="8"/>
  <c r="CT17" i="8"/>
  <c r="CT18" i="8"/>
  <c r="CT22" i="8"/>
  <c r="CT23" i="8"/>
  <c r="CT27" i="8"/>
  <c r="CT28" i="8"/>
  <c r="CT32" i="8"/>
  <c r="CT33" i="8"/>
  <c r="CT37" i="8"/>
  <c r="CT38" i="8"/>
  <c r="CT42" i="8"/>
  <c r="CT45" i="8"/>
  <c r="CT47" i="8"/>
  <c r="CT82" i="8"/>
  <c r="CU17" i="8"/>
  <c r="CU18" i="8"/>
  <c r="CU22" i="8"/>
  <c r="CU23" i="8"/>
  <c r="CU27" i="8"/>
  <c r="CU28" i="8"/>
  <c r="CU32" i="8"/>
  <c r="CU33" i="8"/>
  <c r="CU37" i="8"/>
  <c r="CU38" i="8"/>
  <c r="CU42" i="8"/>
  <c r="CU45" i="8"/>
  <c r="CU47" i="8"/>
  <c r="CU82" i="8"/>
  <c r="CV17" i="8"/>
  <c r="CV18" i="8"/>
  <c r="CV22" i="8"/>
  <c r="CV23" i="8"/>
  <c r="CV27" i="8"/>
  <c r="CV28" i="8"/>
  <c r="CV32" i="8"/>
  <c r="CV33" i="8"/>
  <c r="CV37" i="8"/>
  <c r="CV38" i="8"/>
  <c r="CV42" i="8"/>
  <c r="CV45" i="8"/>
  <c r="CV47" i="8"/>
  <c r="CV82" i="8"/>
  <c r="CW17" i="8"/>
  <c r="CW18" i="8"/>
  <c r="CW22" i="8"/>
  <c r="CW23" i="8"/>
  <c r="CW27" i="8"/>
  <c r="CW28" i="8"/>
  <c r="CW32" i="8"/>
  <c r="CW33" i="8"/>
  <c r="CW37" i="8"/>
  <c r="CW38" i="8"/>
  <c r="CW42" i="8"/>
  <c r="CW45" i="8"/>
  <c r="CW47" i="8"/>
  <c r="CW82" i="8"/>
  <c r="CX17" i="8"/>
  <c r="CX18" i="8"/>
  <c r="CX22" i="8"/>
  <c r="CX23" i="8"/>
  <c r="CX27" i="8"/>
  <c r="CX28" i="8"/>
  <c r="CX32" i="8"/>
  <c r="CX33" i="8"/>
  <c r="CX37" i="8"/>
  <c r="CX38" i="8"/>
  <c r="CX42" i="8"/>
  <c r="CX45" i="8"/>
  <c r="CX47" i="8"/>
  <c r="CX82" i="8"/>
  <c r="CY17" i="8"/>
  <c r="CY18" i="8"/>
  <c r="CY22" i="8"/>
  <c r="CY23" i="8"/>
  <c r="CY27" i="8"/>
  <c r="CY28" i="8"/>
  <c r="CY32" i="8"/>
  <c r="CY33" i="8"/>
  <c r="CY37" i="8"/>
  <c r="CY38" i="8"/>
  <c r="CY42" i="8"/>
  <c r="CY45" i="8"/>
  <c r="CY47" i="8"/>
  <c r="CY82" i="8"/>
  <c r="CZ17" i="8"/>
  <c r="CZ18" i="8"/>
  <c r="CZ22" i="8"/>
  <c r="CZ23" i="8"/>
  <c r="CZ27" i="8"/>
  <c r="CZ28" i="8"/>
  <c r="CZ32" i="8"/>
  <c r="CZ33" i="8"/>
  <c r="CZ37" i="8"/>
  <c r="CZ38" i="8"/>
  <c r="CZ42" i="8"/>
  <c r="CZ45" i="8"/>
  <c r="CZ47" i="8"/>
  <c r="CZ82" i="8"/>
  <c r="DA17" i="8"/>
  <c r="DA18" i="8"/>
  <c r="DA22" i="8"/>
  <c r="DA23" i="8"/>
  <c r="DA27" i="8"/>
  <c r="DA28" i="8"/>
  <c r="DA32" i="8"/>
  <c r="DA33" i="8"/>
  <c r="DA37" i="8"/>
  <c r="DA38" i="8"/>
  <c r="DA42" i="8"/>
  <c r="DA45" i="8"/>
  <c r="DA47" i="8"/>
  <c r="DA82" i="8"/>
  <c r="DB17" i="8"/>
  <c r="DB18" i="8"/>
  <c r="DB22" i="8"/>
  <c r="DB23" i="8"/>
  <c r="DB27" i="8"/>
  <c r="DB28" i="8"/>
  <c r="DB32" i="8"/>
  <c r="DB33" i="8"/>
  <c r="DB37" i="8"/>
  <c r="DB38" i="8"/>
  <c r="DB42" i="8"/>
  <c r="DB45" i="8"/>
  <c r="DB47" i="8"/>
  <c r="DB82" i="8"/>
  <c r="DC17" i="8"/>
  <c r="DC18" i="8"/>
  <c r="DC22" i="8"/>
  <c r="DC23" i="8"/>
  <c r="DC27" i="8"/>
  <c r="DC28" i="8"/>
  <c r="DC32" i="8"/>
  <c r="DC33" i="8"/>
  <c r="DC37" i="8"/>
  <c r="DC38" i="8"/>
  <c r="DC42" i="8"/>
  <c r="DC45" i="8"/>
  <c r="DC47" i="8"/>
  <c r="DC82" i="8"/>
  <c r="DD17" i="8"/>
  <c r="DD18" i="8"/>
  <c r="DD22" i="8"/>
  <c r="DD23" i="8"/>
  <c r="DD27" i="8"/>
  <c r="DD28" i="8"/>
  <c r="DD32" i="8"/>
  <c r="DD33" i="8"/>
  <c r="DD37" i="8"/>
  <c r="DD38" i="8"/>
  <c r="DD42" i="8"/>
  <c r="DD45" i="8"/>
  <c r="DD47" i="8"/>
  <c r="DD82" i="8"/>
  <c r="DE17" i="8"/>
  <c r="DE18" i="8"/>
  <c r="DE22" i="8"/>
  <c r="DE23" i="8"/>
  <c r="DE27" i="8"/>
  <c r="DE28" i="8"/>
  <c r="DE32" i="8"/>
  <c r="DE33" i="8"/>
  <c r="DE37" i="8"/>
  <c r="DE38" i="8"/>
  <c r="DE42" i="8"/>
  <c r="DE45" i="8"/>
  <c r="DE47" i="8"/>
  <c r="DE82" i="8"/>
  <c r="DF17" i="8"/>
  <c r="DF18" i="8"/>
  <c r="DF22" i="8"/>
  <c r="DF23" i="8"/>
  <c r="DF27" i="8"/>
  <c r="DF28" i="8"/>
  <c r="DF32" i="8"/>
  <c r="DF33" i="8"/>
  <c r="DF37" i="8"/>
  <c r="DF38" i="8"/>
  <c r="DF42" i="8"/>
  <c r="DF45" i="8"/>
  <c r="DF47" i="8"/>
  <c r="DF82" i="8"/>
  <c r="DG17" i="8"/>
  <c r="DG18" i="8"/>
  <c r="DG22" i="8"/>
  <c r="DG23" i="8"/>
  <c r="DG27" i="8"/>
  <c r="DG28" i="8"/>
  <c r="DG32" i="8"/>
  <c r="DG33" i="8"/>
  <c r="DG37" i="8"/>
  <c r="DG38" i="8"/>
  <c r="DG42" i="8"/>
  <c r="DG45" i="8"/>
  <c r="DG47" i="8"/>
  <c r="DG82" i="8"/>
  <c r="DH17" i="8"/>
  <c r="DH18" i="8"/>
  <c r="DH22" i="8"/>
  <c r="DH23" i="8"/>
  <c r="DH27" i="8"/>
  <c r="DH28" i="8"/>
  <c r="DH32" i="8"/>
  <c r="DH33" i="8"/>
  <c r="DH37" i="8"/>
  <c r="DH38" i="8"/>
  <c r="DH42" i="8"/>
  <c r="DH45" i="8"/>
  <c r="DH47" i="8"/>
  <c r="DH82" i="8"/>
  <c r="DI17" i="8"/>
  <c r="DI18" i="8"/>
  <c r="DI22" i="8"/>
  <c r="DI23" i="8"/>
  <c r="DI27" i="8"/>
  <c r="DI28" i="8"/>
  <c r="DI32" i="8"/>
  <c r="DI33" i="8"/>
  <c r="DI37" i="8"/>
  <c r="DI38" i="8"/>
  <c r="DI42" i="8"/>
  <c r="DI45" i="8"/>
  <c r="DI47" i="8"/>
  <c r="DI82" i="8"/>
  <c r="DJ17" i="8"/>
  <c r="DJ18" i="8"/>
  <c r="DJ22" i="8"/>
  <c r="DJ23" i="8"/>
  <c r="DJ27" i="8"/>
  <c r="DJ28" i="8"/>
  <c r="DJ32" i="8"/>
  <c r="DJ33" i="8"/>
  <c r="DJ37" i="8"/>
  <c r="DJ38" i="8"/>
  <c r="DJ42" i="8"/>
  <c r="DJ45" i="8"/>
  <c r="DJ47" i="8"/>
  <c r="DJ82" i="8"/>
  <c r="DK17" i="8"/>
  <c r="DK18" i="8"/>
  <c r="DK22" i="8"/>
  <c r="DK23" i="8"/>
  <c r="DK27" i="8"/>
  <c r="DK28" i="8"/>
  <c r="DK32" i="8"/>
  <c r="DK33" i="8"/>
  <c r="DK37" i="8"/>
  <c r="DK38" i="8"/>
  <c r="DK42" i="8"/>
  <c r="DK45" i="8"/>
  <c r="DK47" i="8"/>
  <c r="DK82" i="8"/>
  <c r="DL17" i="8"/>
  <c r="DL18" i="8"/>
  <c r="DL22" i="8"/>
  <c r="DL23" i="8"/>
  <c r="DL27" i="8"/>
  <c r="DL28" i="8"/>
  <c r="DL32" i="8"/>
  <c r="DL33" i="8"/>
  <c r="DL37" i="8"/>
  <c r="DL38" i="8"/>
  <c r="DL42" i="8"/>
  <c r="DL45" i="8"/>
  <c r="DL47" i="8"/>
  <c r="DL82" i="8"/>
  <c r="DM17" i="8"/>
  <c r="DM18" i="8"/>
  <c r="DM22" i="8"/>
  <c r="DM23" i="8"/>
  <c r="DM27" i="8"/>
  <c r="DM28" i="8"/>
  <c r="DM32" i="8"/>
  <c r="DM33" i="8"/>
  <c r="DM37" i="8"/>
  <c r="DM38" i="8"/>
  <c r="DM42" i="8"/>
  <c r="DM45" i="8"/>
  <c r="DM47" i="8"/>
  <c r="DM82" i="8"/>
  <c r="DN17" i="8"/>
  <c r="DN18" i="8"/>
  <c r="DN22" i="8"/>
  <c r="DN23" i="8"/>
  <c r="DN27" i="8"/>
  <c r="DN28" i="8"/>
  <c r="DN32" i="8"/>
  <c r="DN33" i="8"/>
  <c r="DN37" i="8"/>
  <c r="DN38" i="8"/>
  <c r="DN42" i="8"/>
  <c r="DN45" i="8"/>
  <c r="DN47" i="8"/>
  <c r="DN82" i="8"/>
  <c r="DO17" i="8"/>
  <c r="DO18" i="8"/>
  <c r="DO22" i="8"/>
  <c r="DO23" i="8"/>
  <c r="DO27" i="8"/>
  <c r="DO28" i="8"/>
  <c r="DO32" i="8"/>
  <c r="DO33" i="8"/>
  <c r="DO37" i="8"/>
  <c r="DO38" i="8"/>
  <c r="DO42" i="8"/>
  <c r="DO45" i="8"/>
  <c r="DO47" i="8"/>
  <c r="DO82" i="8"/>
  <c r="DP17" i="8"/>
  <c r="DP18" i="8"/>
  <c r="DP22" i="8"/>
  <c r="DP23" i="8"/>
  <c r="DP27" i="8"/>
  <c r="DP28" i="8"/>
  <c r="DP32" i="8"/>
  <c r="DP33" i="8"/>
  <c r="DP37" i="8"/>
  <c r="DP38" i="8"/>
  <c r="DP42" i="8"/>
  <c r="DP45" i="8"/>
  <c r="DP47" i="8"/>
  <c r="DP82" i="8"/>
  <c r="DQ17" i="8"/>
  <c r="DQ18" i="8"/>
  <c r="DQ22" i="8"/>
  <c r="DQ23" i="8"/>
  <c r="DQ27" i="8"/>
  <c r="DQ28" i="8"/>
  <c r="DQ32" i="8"/>
  <c r="DQ33" i="8"/>
  <c r="DQ37" i="8"/>
  <c r="DQ38" i="8"/>
  <c r="DQ42" i="8"/>
  <c r="DQ45" i="8"/>
  <c r="DQ47" i="8"/>
  <c r="DQ82" i="8"/>
  <c r="DR17" i="8"/>
  <c r="DR18" i="8"/>
  <c r="DR22" i="8"/>
  <c r="DR23" i="8"/>
  <c r="DR27" i="8"/>
  <c r="DR28" i="8"/>
  <c r="DR32" i="8"/>
  <c r="DR33" i="8"/>
  <c r="DR37" i="8"/>
  <c r="DR38" i="8"/>
  <c r="DR42" i="8"/>
  <c r="DR45" i="8"/>
  <c r="DR47" i="8"/>
  <c r="DR82" i="8"/>
  <c r="DS17" i="8"/>
  <c r="DS18" i="8"/>
  <c r="DS22" i="8"/>
  <c r="DS23" i="8"/>
  <c r="DS27" i="8"/>
  <c r="DS28" i="8"/>
  <c r="DS32" i="8"/>
  <c r="DS33" i="8"/>
  <c r="DS37" i="8"/>
  <c r="DS38" i="8"/>
  <c r="DS42" i="8"/>
  <c r="DS45" i="8"/>
  <c r="DS47" i="8"/>
  <c r="DS82" i="8"/>
  <c r="DT17" i="8"/>
  <c r="DT18" i="8"/>
  <c r="DT22" i="8"/>
  <c r="DT23" i="8"/>
  <c r="DT27" i="8"/>
  <c r="DT28" i="8"/>
  <c r="DT32" i="8"/>
  <c r="DT33" i="8"/>
  <c r="DT37" i="8"/>
  <c r="DT38" i="8"/>
  <c r="DT42" i="8"/>
  <c r="DT45" i="8"/>
  <c r="DT47" i="8"/>
  <c r="DT82" i="8"/>
  <c r="DU17" i="8"/>
  <c r="DU18" i="8"/>
  <c r="DU22" i="8"/>
  <c r="DU23" i="8"/>
  <c r="DU27" i="8"/>
  <c r="DU28" i="8"/>
  <c r="DU32" i="8"/>
  <c r="DU33" i="8"/>
  <c r="DU37" i="8"/>
  <c r="DU38" i="8"/>
  <c r="DU42" i="8"/>
  <c r="DU45" i="8"/>
  <c r="DU47" i="8"/>
  <c r="DU82" i="8"/>
  <c r="DV17" i="8"/>
  <c r="DV18" i="8"/>
  <c r="DV22" i="8"/>
  <c r="DV23" i="8"/>
  <c r="DV27" i="8"/>
  <c r="DV28" i="8"/>
  <c r="DV32" i="8"/>
  <c r="DV33" i="8"/>
  <c r="DV37" i="8"/>
  <c r="DV38" i="8"/>
  <c r="DV42" i="8"/>
  <c r="DV45" i="8"/>
  <c r="DV47" i="8"/>
  <c r="DV82" i="8"/>
  <c r="DW17" i="8"/>
  <c r="DW18" i="8"/>
  <c r="DW22" i="8"/>
  <c r="DW23" i="8"/>
  <c r="DW27" i="8"/>
  <c r="DW28" i="8"/>
  <c r="DW32" i="8"/>
  <c r="DW33" i="8"/>
  <c r="DW37" i="8"/>
  <c r="DW38" i="8"/>
  <c r="DW42" i="8"/>
  <c r="DW45" i="8"/>
  <c r="DW47" i="8"/>
  <c r="DW82" i="8"/>
  <c r="DX17" i="8"/>
  <c r="DX18" i="8"/>
  <c r="DX22" i="8"/>
  <c r="DX23" i="8"/>
  <c r="DX27" i="8"/>
  <c r="DX28" i="8"/>
  <c r="DX32" i="8"/>
  <c r="DX33" i="8"/>
  <c r="DX37" i="8"/>
  <c r="DX38" i="8"/>
  <c r="DX42" i="8"/>
  <c r="DX45" i="8"/>
  <c r="DX47" i="8"/>
  <c r="DX82" i="8"/>
  <c r="DY17" i="8"/>
  <c r="DY18" i="8"/>
  <c r="DY22" i="8"/>
  <c r="DY23" i="8"/>
  <c r="DY27" i="8"/>
  <c r="DY28" i="8"/>
  <c r="DY32" i="8"/>
  <c r="DY33" i="8"/>
  <c r="DY37" i="8"/>
  <c r="DY38" i="8"/>
  <c r="DY42" i="8"/>
  <c r="DY45" i="8"/>
  <c r="DY47" i="8"/>
  <c r="DY82" i="8"/>
  <c r="DZ17" i="8"/>
  <c r="DZ18" i="8"/>
  <c r="DZ22" i="8"/>
  <c r="DZ23" i="8"/>
  <c r="DZ27" i="8"/>
  <c r="DZ28" i="8"/>
  <c r="DZ32" i="8"/>
  <c r="DZ33" i="8"/>
  <c r="DZ37" i="8"/>
  <c r="DZ38" i="8"/>
  <c r="DZ42" i="8"/>
  <c r="DZ45" i="8"/>
  <c r="DZ47" i="8"/>
  <c r="DZ82" i="8"/>
  <c r="EA17" i="8"/>
  <c r="EA18" i="8"/>
  <c r="EA22" i="8"/>
  <c r="EA23" i="8"/>
  <c r="EA27" i="8"/>
  <c r="EA28" i="8"/>
  <c r="EA32" i="8"/>
  <c r="EA33" i="8"/>
  <c r="EA37" i="8"/>
  <c r="EA38" i="8"/>
  <c r="EA42" i="8"/>
  <c r="EA45" i="8"/>
  <c r="EA47" i="8"/>
  <c r="EA82" i="8"/>
  <c r="EB17" i="8"/>
  <c r="EB18" i="8"/>
  <c r="EB22" i="8"/>
  <c r="EB23" i="8"/>
  <c r="EB27" i="8"/>
  <c r="EB28" i="8"/>
  <c r="EB32" i="8"/>
  <c r="EB33" i="8"/>
  <c r="EB37" i="8"/>
  <c r="EB38" i="8"/>
  <c r="EB42" i="8"/>
  <c r="EB45" i="8"/>
  <c r="EB47" i="8"/>
  <c r="EB82" i="8"/>
  <c r="EC17" i="8"/>
  <c r="EC18" i="8"/>
  <c r="EC22" i="8"/>
  <c r="EC23" i="8"/>
  <c r="EC27" i="8"/>
  <c r="EC28" i="8"/>
  <c r="EC32" i="8"/>
  <c r="EC33" i="8"/>
  <c r="EC37" i="8"/>
  <c r="EC38" i="8"/>
  <c r="EC42" i="8"/>
  <c r="EC45" i="8"/>
  <c r="EC47" i="8"/>
  <c r="EC82" i="8"/>
  <c r="ED17" i="8"/>
  <c r="ED18" i="8"/>
  <c r="ED22" i="8"/>
  <c r="ED23" i="8"/>
  <c r="ED27" i="8"/>
  <c r="ED28" i="8"/>
  <c r="ED32" i="8"/>
  <c r="ED33" i="8"/>
  <c r="ED37" i="8"/>
  <c r="ED38" i="8"/>
  <c r="ED42" i="8"/>
  <c r="ED45" i="8"/>
  <c r="ED47" i="8"/>
  <c r="ED82" i="8"/>
  <c r="EE17" i="8"/>
  <c r="EE18" i="8"/>
  <c r="EE22" i="8"/>
  <c r="EE23" i="8"/>
  <c r="EE27" i="8"/>
  <c r="EE28" i="8"/>
  <c r="EE32" i="8"/>
  <c r="EE33" i="8"/>
  <c r="EE37" i="8"/>
  <c r="EE38" i="8"/>
  <c r="EE42" i="8"/>
  <c r="EE45" i="8"/>
  <c r="EE47" i="8"/>
  <c r="EE82" i="8"/>
  <c r="EF17" i="8"/>
  <c r="EF18" i="8"/>
  <c r="EF22" i="8"/>
  <c r="EF23" i="8"/>
  <c r="EF27" i="8"/>
  <c r="EF28" i="8"/>
  <c r="EF32" i="8"/>
  <c r="EF33" i="8"/>
  <c r="EF37" i="8"/>
  <c r="EF38" i="8"/>
  <c r="EF42" i="8"/>
  <c r="EF45" i="8"/>
  <c r="EF47" i="8"/>
  <c r="EF82" i="8"/>
  <c r="EG17" i="8"/>
  <c r="EG18" i="8"/>
  <c r="EG22" i="8"/>
  <c r="EG23" i="8"/>
  <c r="EG27" i="8"/>
  <c r="EG28" i="8"/>
  <c r="EG32" i="8"/>
  <c r="EG33" i="8"/>
  <c r="EG37" i="8"/>
  <c r="EG38" i="8"/>
  <c r="EG42" i="8"/>
  <c r="EG45" i="8"/>
  <c r="EG47" i="8"/>
  <c r="EG82" i="8"/>
  <c r="EH17" i="8"/>
  <c r="EH18" i="8"/>
  <c r="EH22" i="8"/>
  <c r="EH23" i="8"/>
  <c r="EH27" i="8"/>
  <c r="EH28" i="8"/>
  <c r="EH32" i="8"/>
  <c r="EH33" i="8"/>
  <c r="EH37" i="8"/>
  <c r="EH38" i="8"/>
  <c r="EH42" i="8"/>
  <c r="EH45" i="8"/>
  <c r="EH47" i="8"/>
  <c r="EH82" i="8"/>
  <c r="EI17" i="8"/>
  <c r="EI18" i="8"/>
  <c r="EI22" i="8"/>
  <c r="EI23" i="8"/>
  <c r="EI27" i="8"/>
  <c r="EI28" i="8"/>
  <c r="EI32" i="8"/>
  <c r="EI33" i="8"/>
  <c r="EI37" i="8"/>
  <c r="EI38" i="8"/>
  <c r="EI42" i="8"/>
  <c r="EI45" i="8"/>
  <c r="EI47" i="8"/>
  <c r="EI82" i="8"/>
  <c r="EJ17" i="8"/>
  <c r="EJ18" i="8"/>
  <c r="EJ22" i="8"/>
  <c r="EJ23" i="8"/>
  <c r="EJ27" i="8"/>
  <c r="EJ28" i="8"/>
  <c r="EJ32" i="8"/>
  <c r="EJ33" i="8"/>
  <c r="EJ37" i="8"/>
  <c r="EJ38" i="8"/>
  <c r="EJ42" i="8"/>
  <c r="EJ45" i="8"/>
  <c r="EJ47" i="8"/>
  <c r="EJ82" i="8"/>
  <c r="EK17" i="8"/>
  <c r="EK18" i="8"/>
  <c r="EK22" i="8"/>
  <c r="EK23" i="8"/>
  <c r="EK27" i="8"/>
  <c r="EK28" i="8"/>
  <c r="EK32" i="8"/>
  <c r="EK33" i="8"/>
  <c r="EK37" i="8"/>
  <c r="EK38" i="8"/>
  <c r="EK42" i="8"/>
  <c r="EK45" i="8"/>
  <c r="EK47" i="8"/>
  <c r="EK82" i="8"/>
  <c r="EL17" i="8"/>
  <c r="EL18" i="8"/>
  <c r="EL22" i="8"/>
  <c r="EL23" i="8"/>
  <c r="EL27" i="8"/>
  <c r="EL28" i="8"/>
  <c r="EL32" i="8"/>
  <c r="EL33" i="8"/>
  <c r="EL37" i="8"/>
  <c r="EL38" i="8"/>
  <c r="EL42" i="8"/>
  <c r="EL45" i="8"/>
  <c r="EL47" i="8"/>
  <c r="EL82" i="8"/>
  <c r="EM17" i="8"/>
  <c r="EM18" i="8"/>
  <c r="EM22" i="8"/>
  <c r="EM23" i="8"/>
  <c r="EM27" i="8"/>
  <c r="EM28" i="8"/>
  <c r="EM32" i="8"/>
  <c r="EM33" i="8"/>
  <c r="EM37" i="8"/>
  <c r="EM38" i="8"/>
  <c r="EM42" i="8"/>
  <c r="EM45" i="8"/>
  <c r="EM47" i="8"/>
  <c r="EM82" i="8"/>
  <c r="EN17" i="8"/>
  <c r="EN18" i="8"/>
  <c r="EN22" i="8"/>
  <c r="EN23" i="8"/>
  <c r="EN27" i="8"/>
  <c r="EN28" i="8"/>
  <c r="EN32" i="8"/>
  <c r="EN33" i="8"/>
  <c r="EN37" i="8"/>
  <c r="EN38" i="8"/>
  <c r="EN42" i="8"/>
  <c r="EN45" i="8"/>
  <c r="EN47" i="8"/>
  <c r="EN82" i="8"/>
  <c r="EO17" i="8"/>
  <c r="EO18" i="8"/>
  <c r="EO22" i="8"/>
  <c r="EO23" i="8"/>
  <c r="EO27" i="8"/>
  <c r="EO28" i="8"/>
  <c r="EO32" i="8"/>
  <c r="EO33" i="8"/>
  <c r="EO37" i="8"/>
  <c r="EO38" i="8"/>
  <c r="EO42" i="8"/>
  <c r="EO45" i="8"/>
  <c r="EO47" i="8"/>
  <c r="EO82" i="8"/>
  <c r="EP17" i="8"/>
  <c r="EP18" i="8"/>
  <c r="EP22" i="8"/>
  <c r="EP23" i="8"/>
  <c r="EP27" i="8"/>
  <c r="EP28" i="8"/>
  <c r="EP32" i="8"/>
  <c r="EP33" i="8"/>
  <c r="EP37" i="8"/>
  <c r="EP38" i="8"/>
  <c r="EP42" i="8"/>
  <c r="EP45" i="8"/>
  <c r="EP47" i="8"/>
  <c r="EP82" i="8"/>
  <c r="EQ17" i="8"/>
  <c r="EQ18" i="8"/>
  <c r="EQ22" i="8"/>
  <c r="EQ23" i="8"/>
  <c r="EQ27" i="8"/>
  <c r="EQ28" i="8"/>
  <c r="EQ32" i="8"/>
  <c r="EQ33" i="8"/>
  <c r="EQ37" i="8"/>
  <c r="EQ38" i="8"/>
  <c r="EQ42" i="8"/>
  <c r="EQ45" i="8"/>
  <c r="EQ47" i="8"/>
  <c r="EQ82" i="8"/>
  <c r="ER17" i="8"/>
  <c r="ER18" i="8"/>
  <c r="ER22" i="8"/>
  <c r="ER23" i="8"/>
  <c r="ER27" i="8"/>
  <c r="ER28" i="8"/>
  <c r="ER32" i="8"/>
  <c r="ER33" i="8"/>
  <c r="ER37" i="8"/>
  <c r="ER38" i="8"/>
  <c r="ER42" i="8"/>
  <c r="ER45" i="8"/>
  <c r="ER47" i="8"/>
  <c r="ER82" i="8"/>
  <c r="ES17" i="8"/>
  <c r="ES18" i="8"/>
  <c r="ES22" i="8"/>
  <c r="ES23" i="8"/>
  <c r="ES27" i="8"/>
  <c r="ES28" i="8"/>
  <c r="ES32" i="8"/>
  <c r="ES33" i="8"/>
  <c r="ES37" i="8"/>
  <c r="ES38" i="8"/>
  <c r="ES42" i="8"/>
  <c r="ES45" i="8"/>
  <c r="ES47" i="8"/>
  <c r="ES82" i="8"/>
  <c r="ET17" i="8"/>
  <c r="ET18" i="8"/>
  <c r="ET22" i="8"/>
  <c r="ET23" i="8"/>
  <c r="ET27" i="8"/>
  <c r="ET28" i="8"/>
  <c r="ET32" i="8"/>
  <c r="ET33" i="8"/>
  <c r="ET37" i="8"/>
  <c r="ET38" i="8"/>
  <c r="ET42" i="8"/>
  <c r="ET45" i="8"/>
  <c r="ET47" i="8"/>
  <c r="ET82" i="8"/>
  <c r="EU17" i="8"/>
  <c r="EU18" i="8"/>
  <c r="EU22" i="8"/>
  <c r="EU23" i="8"/>
  <c r="EU27" i="8"/>
  <c r="EU28" i="8"/>
  <c r="EU32" i="8"/>
  <c r="EU33" i="8"/>
  <c r="EU37" i="8"/>
  <c r="EU38" i="8"/>
  <c r="EU42" i="8"/>
  <c r="EU45" i="8"/>
  <c r="EU47" i="8"/>
  <c r="EU82" i="8"/>
  <c r="EV17" i="8"/>
  <c r="EV18" i="8"/>
  <c r="EV22" i="8"/>
  <c r="EV23" i="8"/>
  <c r="EV27" i="8"/>
  <c r="EV28" i="8"/>
  <c r="EV32" i="8"/>
  <c r="EV33" i="8"/>
  <c r="EV37" i="8"/>
  <c r="EV38" i="8"/>
  <c r="EV42" i="8"/>
  <c r="EV45" i="8"/>
  <c r="EV47" i="8"/>
  <c r="EV82" i="8"/>
  <c r="EW17" i="8"/>
  <c r="EW18" i="8"/>
  <c r="EW22" i="8"/>
  <c r="EW23" i="8"/>
  <c r="EW27" i="8"/>
  <c r="EW28" i="8"/>
  <c r="EW32" i="8"/>
  <c r="EW33" i="8"/>
  <c r="EW37" i="8"/>
  <c r="EW38" i="8"/>
  <c r="EW42" i="8"/>
  <c r="EW45" i="8"/>
  <c r="EW47" i="8"/>
  <c r="EW82" i="8"/>
  <c r="EX17" i="8"/>
  <c r="EX18" i="8"/>
  <c r="EX22" i="8"/>
  <c r="EX23" i="8"/>
  <c r="EX27" i="8"/>
  <c r="EX28" i="8"/>
  <c r="EX32" i="8"/>
  <c r="EX33" i="8"/>
  <c r="EX37" i="8"/>
  <c r="EX38" i="8"/>
  <c r="EX42" i="8"/>
  <c r="EX45" i="8"/>
  <c r="EX47" i="8"/>
  <c r="EX82" i="8"/>
  <c r="EY17" i="8"/>
  <c r="EY18" i="8"/>
  <c r="EY22" i="8"/>
  <c r="EY23" i="8"/>
  <c r="EY27" i="8"/>
  <c r="EY28" i="8"/>
  <c r="EY32" i="8"/>
  <c r="EY33" i="8"/>
  <c r="EY37" i="8"/>
  <c r="EY38" i="8"/>
  <c r="EY42" i="8"/>
  <c r="EY45" i="8"/>
  <c r="EY47" i="8"/>
  <c r="EY82" i="8"/>
  <c r="EZ17" i="8"/>
  <c r="EZ18" i="8"/>
  <c r="EZ22" i="8"/>
  <c r="EZ23" i="8"/>
  <c r="EZ27" i="8"/>
  <c r="EZ28" i="8"/>
  <c r="EZ32" i="8"/>
  <c r="EZ33" i="8"/>
  <c r="EZ37" i="8"/>
  <c r="EZ38" i="8"/>
  <c r="EZ42" i="8"/>
  <c r="EZ45" i="8"/>
  <c r="EZ47" i="8"/>
  <c r="EZ82" i="8"/>
  <c r="FA17" i="8"/>
  <c r="FA18" i="8"/>
  <c r="FA22" i="8"/>
  <c r="FA23" i="8"/>
  <c r="FA27" i="8"/>
  <c r="FA28" i="8"/>
  <c r="FA32" i="8"/>
  <c r="FA33" i="8"/>
  <c r="FA37" i="8"/>
  <c r="FA38" i="8"/>
  <c r="FA42" i="8"/>
  <c r="FA45" i="8"/>
  <c r="FA47" i="8"/>
  <c r="FA82" i="8"/>
  <c r="FB17" i="8"/>
  <c r="FB18" i="8"/>
  <c r="FB22" i="8"/>
  <c r="FB23" i="8"/>
  <c r="FB27" i="8"/>
  <c r="FB28" i="8"/>
  <c r="FB32" i="8"/>
  <c r="FB33" i="8"/>
  <c r="FB37" i="8"/>
  <c r="FB38" i="8"/>
  <c r="FB42" i="8"/>
  <c r="FB45" i="8"/>
  <c r="FB47" i="8"/>
  <c r="FB82" i="8"/>
  <c r="FC17" i="8"/>
  <c r="FC18" i="8"/>
  <c r="FC22" i="8"/>
  <c r="FC23" i="8"/>
  <c r="FC27" i="8"/>
  <c r="FC28" i="8"/>
  <c r="FC32" i="8"/>
  <c r="FC33" i="8"/>
  <c r="FC37" i="8"/>
  <c r="FC38" i="8"/>
  <c r="FC42" i="8"/>
  <c r="FC45" i="8"/>
  <c r="FC47" i="8"/>
  <c r="FC82" i="8"/>
  <c r="FD17" i="8"/>
  <c r="FD18" i="8"/>
  <c r="FD22" i="8"/>
  <c r="FD23" i="8"/>
  <c r="FD27" i="8"/>
  <c r="FD28" i="8"/>
  <c r="FD32" i="8"/>
  <c r="FD33" i="8"/>
  <c r="FD37" i="8"/>
  <c r="FD38" i="8"/>
  <c r="FD42" i="8"/>
  <c r="FD45" i="8"/>
  <c r="FD47" i="8"/>
  <c r="FD82" i="8"/>
  <c r="FE17" i="8"/>
  <c r="FE18" i="8"/>
  <c r="FE22" i="8"/>
  <c r="FE23" i="8"/>
  <c r="FE27" i="8"/>
  <c r="FE28" i="8"/>
  <c r="FE32" i="8"/>
  <c r="FE33" i="8"/>
  <c r="FE37" i="8"/>
  <c r="FE38" i="8"/>
  <c r="FE42" i="8"/>
  <c r="FE45" i="8"/>
  <c r="FE47" i="8"/>
  <c r="FE82" i="8"/>
  <c r="FF17" i="8"/>
  <c r="FF18" i="8"/>
  <c r="FF22" i="8"/>
  <c r="FF23" i="8"/>
  <c r="FF27" i="8"/>
  <c r="FF28" i="8"/>
  <c r="FF32" i="8"/>
  <c r="FF33" i="8"/>
  <c r="FF37" i="8"/>
  <c r="FF38" i="8"/>
  <c r="FF42" i="8"/>
  <c r="FF45" i="8"/>
  <c r="FF47" i="8"/>
  <c r="FF82" i="8"/>
  <c r="FG17" i="8"/>
  <c r="FG18" i="8"/>
  <c r="FG22" i="8"/>
  <c r="FG23" i="8"/>
  <c r="FG27" i="8"/>
  <c r="FG28" i="8"/>
  <c r="FG32" i="8"/>
  <c r="FG33" i="8"/>
  <c r="FG37" i="8"/>
  <c r="FG38" i="8"/>
  <c r="FG42" i="8"/>
  <c r="FG45" i="8"/>
  <c r="FG47" i="8"/>
  <c r="FG82" i="8"/>
  <c r="FH17" i="8"/>
  <c r="FH18" i="8"/>
  <c r="FH22" i="8"/>
  <c r="FH23" i="8"/>
  <c r="FH27" i="8"/>
  <c r="FH28" i="8"/>
  <c r="FH32" i="8"/>
  <c r="FH33" i="8"/>
  <c r="FH37" i="8"/>
  <c r="FH38" i="8"/>
  <c r="FH42" i="8"/>
  <c r="FH45" i="8"/>
  <c r="FH47" i="8"/>
  <c r="FH82" i="8"/>
  <c r="FI17" i="8"/>
  <c r="FI18" i="8"/>
  <c r="FI22" i="8"/>
  <c r="FI23" i="8"/>
  <c r="FI27" i="8"/>
  <c r="FI28" i="8"/>
  <c r="FI32" i="8"/>
  <c r="FI33" i="8"/>
  <c r="FI37" i="8"/>
  <c r="FI38" i="8"/>
  <c r="FI42" i="8"/>
  <c r="FI45" i="8"/>
  <c r="FI47" i="8"/>
  <c r="FI82" i="8"/>
  <c r="FJ17" i="8"/>
  <c r="FJ18" i="8"/>
  <c r="FJ22" i="8"/>
  <c r="FJ23" i="8"/>
  <c r="FJ27" i="8"/>
  <c r="FJ28" i="8"/>
  <c r="FJ32" i="8"/>
  <c r="FJ33" i="8"/>
  <c r="FJ37" i="8"/>
  <c r="FJ38" i="8"/>
  <c r="FJ42" i="8"/>
  <c r="FJ45" i="8"/>
  <c r="FJ47" i="8"/>
  <c r="FJ82" i="8"/>
  <c r="FK17" i="8"/>
  <c r="FK18" i="8"/>
  <c r="FK22" i="8"/>
  <c r="FK23" i="8"/>
  <c r="FK27" i="8"/>
  <c r="FK28" i="8"/>
  <c r="FK32" i="8"/>
  <c r="FK33" i="8"/>
  <c r="FK37" i="8"/>
  <c r="FK38" i="8"/>
  <c r="FK42" i="8"/>
  <c r="FK45" i="8"/>
  <c r="FK47" i="8"/>
  <c r="FK82" i="8"/>
  <c r="FL17" i="8"/>
  <c r="FL18" i="8"/>
  <c r="FL22" i="8"/>
  <c r="FL23" i="8"/>
  <c r="FL27" i="8"/>
  <c r="FL28" i="8"/>
  <c r="FL32" i="8"/>
  <c r="FL33" i="8"/>
  <c r="FL37" i="8"/>
  <c r="FL38" i="8"/>
  <c r="FL42" i="8"/>
  <c r="FL45" i="8"/>
  <c r="FL47" i="8"/>
  <c r="FL82" i="8"/>
  <c r="FM17" i="8"/>
  <c r="FM18" i="8"/>
  <c r="FM22" i="8"/>
  <c r="FM23" i="8"/>
  <c r="FM27" i="8"/>
  <c r="FM28" i="8"/>
  <c r="FM32" i="8"/>
  <c r="FM33" i="8"/>
  <c r="FM37" i="8"/>
  <c r="FM38" i="8"/>
  <c r="FM42" i="8"/>
  <c r="FM45" i="8"/>
  <c r="FM47" i="8"/>
  <c r="FM82" i="8"/>
  <c r="FN17" i="8"/>
  <c r="FN18" i="8"/>
  <c r="FN22" i="8"/>
  <c r="FN23" i="8"/>
  <c r="FN27" i="8"/>
  <c r="FN28" i="8"/>
  <c r="FN32" i="8"/>
  <c r="FN33" i="8"/>
  <c r="FN37" i="8"/>
  <c r="FN38" i="8"/>
  <c r="FN42" i="8"/>
  <c r="FN45" i="8"/>
  <c r="FN47" i="8"/>
  <c r="FN82" i="8"/>
  <c r="FO17" i="8"/>
  <c r="FO18" i="8"/>
  <c r="FO22" i="8"/>
  <c r="FO23" i="8"/>
  <c r="FO27" i="8"/>
  <c r="FO28" i="8"/>
  <c r="FO32" i="8"/>
  <c r="FO33" i="8"/>
  <c r="FO37" i="8"/>
  <c r="FO38" i="8"/>
  <c r="FO42" i="8"/>
  <c r="FO45" i="8"/>
  <c r="FO47" i="8"/>
  <c r="FO82" i="8"/>
  <c r="FP17" i="8"/>
  <c r="FP18" i="8"/>
  <c r="FP22" i="8"/>
  <c r="FP23" i="8"/>
  <c r="FP27" i="8"/>
  <c r="FP28" i="8"/>
  <c r="FP32" i="8"/>
  <c r="FP33" i="8"/>
  <c r="FP37" i="8"/>
  <c r="FP38" i="8"/>
  <c r="FP42" i="8"/>
  <c r="FP45" i="8"/>
  <c r="FP47" i="8"/>
  <c r="FP82" i="8"/>
  <c r="FQ17" i="8"/>
  <c r="FQ18" i="8"/>
  <c r="FQ22" i="8"/>
  <c r="FQ23" i="8"/>
  <c r="FQ27" i="8"/>
  <c r="FQ28" i="8"/>
  <c r="FQ32" i="8"/>
  <c r="FQ33" i="8"/>
  <c r="FQ37" i="8"/>
  <c r="FQ38" i="8"/>
  <c r="FQ42" i="8"/>
  <c r="FQ45" i="8"/>
  <c r="FQ47" i="8"/>
  <c r="FQ82" i="8"/>
  <c r="FR17" i="8"/>
  <c r="FR18" i="8"/>
  <c r="FR22" i="8"/>
  <c r="FR23" i="8"/>
  <c r="FR27" i="8"/>
  <c r="FR28" i="8"/>
  <c r="FR32" i="8"/>
  <c r="FR33" i="8"/>
  <c r="FR37" i="8"/>
  <c r="FR38" i="8"/>
  <c r="FR42" i="8"/>
  <c r="FR45" i="8"/>
  <c r="FR47" i="8"/>
  <c r="FR82" i="8"/>
  <c r="FS17" i="8"/>
  <c r="FS18" i="8"/>
  <c r="FS22" i="8"/>
  <c r="FS23" i="8"/>
  <c r="FS27" i="8"/>
  <c r="FS28" i="8"/>
  <c r="FS32" i="8"/>
  <c r="FS33" i="8"/>
  <c r="FS37" i="8"/>
  <c r="FS38" i="8"/>
  <c r="FS42" i="8"/>
  <c r="FS45" i="8"/>
  <c r="FS47" i="8"/>
  <c r="FS82" i="8"/>
  <c r="FT17" i="8"/>
  <c r="FT18" i="8"/>
  <c r="FT22" i="8"/>
  <c r="FT23" i="8"/>
  <c r="FT27" i="8"/>
  <c r="FT28" i="8"/>
  <c r="FT32" i="8"/>
  <c r="FT33" i="8"/>
  <c r="FT37" i="8"/>
  <c r="FT38" i="8"/>
  <c r="FT42" i="8"/>
  <c r="FT45" i="8"/>
  <c r="FT47" i="8"/>
  <c r="FT82" i="8"/>
  <c r="FU17" i="8"/>
  <c r="FU18" i="8"/>
  <c r="FU22" i="8"/>
  <c r="FU23" i="8"/>
  <c r="FU27" i="8"/>
  <c r="FU28" i="8"/>
  <c r="FU32" i="8"/>
  <c r="FU33" i="8"/>
  <c r="FU37" i="8"/>
  <c r="FU38" i="8"/>
  <c r="FU42" i="8"/>
  <c r="FU45" i="8"/>
  <c r="FU47" i="8"/>
  <c r="FU82" i="8"/>
  <c r="FV17" i="8"/>
  <c r="FV18" i="8"/>
  <c r="FV22" i="8"/>
  <c r="FV23" i="8"/>
  <c r="FV27" i="8"/>
  <c r="FV28" i="8"/>
  <c r="FV32" i="8"/>
  <c r="FV33" i="8"/>
  <c r="FV37" i="8"/>
  <c r="FV38" i="8"/>
  <c r="FV42" i="8"/>
  <c r="FV45" i="8"/>
  <c r="FV47" i="8"/>
  <c r="FV82" i="8"/>
  <c r="FW17" i="8"/>
  <c r="FW18" i="8"/>
  <c r="FW22" i="8"/>
  <c r="FW23" i="8"/>
  <c r="FW27" i="8"/>
  <c r="FW28" i="8"/>
  <c r="FW32" i="8"/>
  <c r="FW33" i="8"/>
  <c r="FW37" i="8"/>
  <c r="FW38" i="8"/>
  <c r="FW42" i="8"/>
  <c r="FW45" i="8"/>
  <c r="FW47" i="8"/>
  <c r="FW82" i="8"/>
  <c r="FX17" i="8"/>
  <c r="FX18" i="8"/>
  <c r="FX22" i="8"/>
  <c r="FX23" i="8"/>
  <c r="FX27" i="8"/>
  <c r="FX28" i="8"/>
  <c r="FX32" i="8"/>
  <c r="FX33" i="8"/>
  <c r="FX37" i="8"/>
  <c r="FX38" i="8"/>
  <c r="FX42" i="8"/>
  <c r="FX45" i="8"/>
  <c r="FX47" i="8"/>
  <c r="FX82" i="8"/>
  <c r="FY17" i="8"/>
  <c r="FY18" i="8"/>
  <c r="FY22" i="8"/>
  <c r="FY23" i="8"/>
  <c r="FY27" i="8"/>
  <c r="FY28" i="8"/>
  <c r="FY32" i="8"/>
  <c r="FY33" i="8"/>
  <c r="FY37" i="8"/>
  <c r="FY38" i="8"/>
  <c r="FY42" i="8"/>
  <c r="FY45" i="8"/>
  <c r="FY47" i="8"/>
  <c r="FY82" i="8"/>
  <c r="FZ17" i="8"/>
  <c r="FZ18" i="8"/>
  <c r="FZ22" i="8"/>
  <c r="FZ23" i="8"/>
  <c r="FZ27" i="8"/>
  <c r="FZ28" i="8"/>
  <c r="FZ32" i="8"/>
  <c r="FZ33" i="8"/>
  <c r="FZ37" i="8"/>
  <c r="FZ38" i="8"/>
  <c r="FZ42" i="8"/>
  <c r="FZ45" i="8"/>
  <c r="FZ47" i="8"/>
  <c r="FZ82" i="8"/>
  <c r="GA17" i="8"/>
  <c r="GA18" i="8"/>
  <c r="GA22" i="8"/>
  <c r="GA23" i="8"/>
  <c r="GA27" i="8"/>
  <c r="GA28" i="8"/>
  <c r="GA32" i="8"/>
  <c r="GA33" i="8"/>
  <c r="GA37" i="8"/>
  <c r="GA38" i="8"/>
  <c r="GA42" i="8"/>
  <c r="GA45" i="8"/>
  <c r="GA47" i="8"/>
  <c r="GA82" i="8"/>
  <c r="GB17" i="8"/>
  <c r="GB18" i="8"/>
  <c r="GB22" i="8"/>
  <c r="GB23" i="8"/>
  <c r="GB27" i="8"/>
  <c r="GB28" i="8"/>
  <c r="GB32" i="8"/>
  <c r="GB33" i="8"/>
  <c r="GB37" i="8"/>
  <c r="GB38" i="8"/>
  <c r="GB42" i="8"/>
  <c r="GB45" i="8"/>
  <c r="GB47" i="8"/>
  <c r="GB82" i="8"/>
  <c r="GC17" i="8"/>
  <c r="GC18" i="8"/>
  <c r="GC22" i="8"/>
  <c r="GC23" i="8"/>
  <c r="GC27" i="8"/>
  <c r="GC28" i="8"/>
  <c r="GC32" i="8"/>
  <c r="GC33" i="8"/>
  <c r="GC37" i="8"/>
  <c r="GC38" i="8"/>
  <c r="GC42" i="8"/>
  <c r="GC45" i="8"/>
  <c r="GC47" i="8"/>
  <c r="GC82" i="8"/>
  <c r="GD17" i="8"/>
  <c r="GD18" i="8"/>
  <c r="GD22" i="8"/>
  <c r="GD23" i="8"/>
  <c r="GD27" i="8"/>
  <c r="GD28" i="8"/>
  <c r="GD32" i="8"/>
  <c r="GD33" i="8"/>
  <c r="GD37" i="8"/>
  <c r="GD38" i="8"/>
  <c r="GD42" i="8"/>
  <c r="GD45" i="8"/>
  <c r="GD47" i="8"/>
  <c r="GD82" i="8"/>
  <c r="GE17" i="8"/>
  <c r="GE18" i="8"/>
  <c r="GE22" i="8"/>
  <c r="GE23" i="8"/>
  <c r="GE27" i="8"/>
  <c r="GE28" i="8"/>
  <c r="GE32" i="8"/>
  <c r="GE33" i="8"/>
  <c r="GE37" i="8"/>
  <c r="GE38" i="8"/>
  <c r="GE42" i="8"/>
  <c r="GE45" i="8"/>
  <c r="GE47" i="8"/>
  <c r="GE82" i="8"/>
  <c r="GF17" i="8"/>
  <c r="GF18" i="8"/>
  <c r="GF22" i="8"/>
  <c r="GF23" i="8"/>
  <c r="GF27" i="8"/>
  <c r="GF28" i="8"/>
  <c r="GF32" i="8"/>
  <c r="GF33" i="8"/>
  <c r="GF37" i="8"/>
  <c r="GF38" i="8"/>
  <c r="GF42" i="8"/>
  <c r="GF45" i="8"/>
  <c r="GF47" i="8"/>
  <c r="GF82" i="8"/>
  <c r="GG17" i="8"/>
  <c r="GG18" i="8"/>
  <c r="GG22" i="8"/>
  <c r="GG23" i="8"/>
  <c r="GG27" i="8"/>
  <c r="GG28" i="8"/>
  <c r="GG32" i="8"/>
  <c r="GG33" i="8"/>
  <c r="GG37" i="8"/>
  <c r="GG38" i="8"/>
  <c r="GG42" i="8"/>
  <c r="GG45" i="8"/>
  <c r="GG47" i="8"/>
  <c r="GG82" i="8"/>
  <c r="GH17" i="8"/>
  <c r="GH18" i="8"/>
  <c r="GH22" i="8"/>
  <c r="GH23" i="8"/>
  <c r="GH27" i="8"/>
  <c r="GH28" i="8"/>
  <c r="GH32" i="8"/>
  <c r="GH33" i="8"/>
  <c r="GH37" i="8"/>
  <c r="GH38" i="8"/>
  <c r="GH42" i="8"/>
  <c r="GH45" i="8"/>
  <c r="GH47" i="8"/>
  <c r="GH82" i="8"/>
  <c r="GI17" i="8"/>
  <c r="GI18" i="8"/>
  <c r="GI22" i="8"/>
  <c r="GI23" i="8"/>
  <c r="GI27" i="8"/>
  <c r="GI28" i="8"/>
  <c r="GI32" i="8"/>
  <c r="GI33" i="8"/>
  <c r="GI37" i="8"/>
  <c r="GI38" i="8"/>
  <c r="GI42" i="8"/>
  <c r="GI45" i="8"/>
  <c r="GI47" i="8"/>
  <c r="GI82" i="8"/>
  <c r="GJ17" i="8"/>
  <c r="GJ18" i="8"/>
  <c r="GJ22" i="8"/>
  <c r="GJ23" i="8"/>
  <c r="GJ27" i="8"/>
  <c r="GJ28" i="8"/>
  <c r="GJ32" i="8"/>
  <c r="GJ33" i="8"/>
  <c r="GJ37" i="8"/>
  <c r="GJ38" i="8"/>
  <c r="GJ42" i="8"/>
  <c r="GJ45" i="8"/>
  <c r="GJ47" i="8"/>
  <c r="GJ82" i="8"/>
  <c r="GK17" i="8"/>
  <c r="GK18" i="8"/>
  <c r="GK22" i="8"/>
  <c r="GK23" i="8"/>
  <c r="GK27" i="8"/>
  <c r="GK28" i="8"/>
  <c r="GK32" i="8"/>
  <c r="GK33" i="8"/>
  <c r="GK37" i="8"/>
  <c r="GK38" i="8"/>
  <c r="GK42" i="8"/>
  <c r="GK45" i="8"/>
  <c r="GK47" i="8"/>
  <c r="GK82" i="8"/>
  <c r="GL17" i="8"/>
  <c r="GL18" i="8"/>
  <c r="GL22" i="8"/>
  <c r="GL23" i="8"/>
  <c r="GL27" i="8"/>
  <c r="GL28" i="8"/>
  <c r="GL32" i="8"/>
  <c r="GL33" i="8"/>
  <c r="GL37" i="8"/>
  <c r="GL38" i="8"/>
  <c r="GL42" i="8"/>
  <c r="GL45" i="8"/>
  <c r="GL47" i="8"/>
  <c r="GL82" i="8"/>
  <c r="GM17" i="8"/>
  <c r="GM18" i="8"/>
  <c r="GM22" i="8"/>
  <c r="GM23" i="8"/>
  <c r="GM27" i="8"/>
  <c r="GM28" i="8"/>
  <c r="GM32" i="8"/>
  <c r="GM33" i="8"/>
  <c r="GM37" i="8"/>
  <c r="GM38" i="8"/>
  <c r="GM42" i="8"/>
  <c r="GM45" i="8"/>
  <c r="GM47" i="8"/>
  <c r="GM82" i="8"/>
  <c r="GN17" i="8"/>
  <c r="GN18" i="8"/>
  <c r="GN22" i="8"/>
  <c r="GN23" i="8"/>
  <c r="GN27" i="8"/>
  <c r="GN28" i="8"/>
  <c r="GN32" i="8"/>
  <c r="GN33" i="8"/>
  <c r="GN37" i="8"/>
  <c r="GN38" i="8"/>
  <c r="GN42" i="8"/>
  <c r="GN45" i="8"/>
  <c r="GN47" i="8"/>
  <c r="GN82" i="8"/>
  <c r="GO17" i="8"/>
  <c r="GO18" i="8"/>
  <c r="GO22" i="8"/>
  <c r="GO23" i="8"/>
  <c r="GO27" i="8"/>
  <c r="GO28" i="8"/>
  <c r="GO32" i="8"/>
  <c r="GO33" i="8"/>
  <c r="GO37" i="8"/>
  <c r="GO38" i="8"/>
  <c r="GO42" i="8"/>
  <c r="GO45" i="8"/>
  <c r="GO47" i="8"/>
  <c r="GO82" i="8"/>
  <c r="GP17" i="8"/>
  <c r="GP18" i="8"/>
  <c r="GP22" i="8"/>
  <c r="GP23" i="8"/>
  <c r="GP27" i="8"/>
  <c r="GP28" i="8"/>
  <c r="GP32" i="8"/>
  <c r="GP33" i="8"/>
  <c r="GP37" i="8"/>
  <c r="GP38" i="8"/>
  <c r="GP42" i="8"/>
  <c r="GP45" i="8"/>
  <c r="GP47" i="8"/>
  <c r="GP82" i="8"/>
  <c r="GQ17" i="8"/>
  <c r="GQ18" i="8"/>
  <c r="GQ22" i="8"/>
  <c r="GQ23" i="8"/>
  <c r="GQ27" i="8"/>
  <c r="GQ28" i="8"/>
  <c r="GQ32" i="8"/>
  <c r="GQ33" i="8"/>
  <c r="GQ37" i="8"/>
  <c r="GQ38" i="8"/>
  <c r="GQ42" i="8"/>
  <c r="GQ45" i="8"/>
  <c r="GQ47" i="8"/>
  <c r="GQ82" i="8"/>
  <c r="GR17" i="8"/>
  <c r="GR18" i="8"/>
  <c r="GR22" i="8"/>
  <c r="GR23" i="8"/>
  <c r="GR27" i="8"/>
  <c r="GR28" i="8"/>
  <c r="GR32" i="8"/>
  <c r="GR33" i="8"/>
  <c r="GR37" i="8"/>
  <c r="GR38" i="8"/>
  <c r="GR42" i="8"/>
  <c r="GR45" i="8"/>
  <c r="GR47" i="8"/>
  <c r="GR82" i="8"/>
  <c r="GS17" i="8"/>
  <c r="GS18" i="8"/>
  <c r="GS22" i="8"/>
  <c r="GS23" i="8"/>
  <c r="GS27" i="8"/>
  <c r="GS28" i="8"/>
  <c r="GS32" i="8"/>
  <c r="GS33" i="8"/>
  <c r="GS37" i="8"/>
  <c r="GS38" i="8"/>
  <c r="GS42" i="8"/>
  <c r="GS45" i="8"/>
  <c r="GS47" i="8"/>
  <c r="GS82" i="8"/>
  <c r="GT17" i="8"/>
  <c r="GT18" i="8"/>
  <c r="GT22" i="8"/>
  <c r="GT23" i="8"/>
  <c r="GT27" i="8"/>
  <c r="GT28" i="8"/>
  <c r="GT32" i="8"/>
  <c r="GT33" i="8"/>
  <c r="GT37" i="8"/>
  <c r="GT38" i="8"/>
  <c r="GT42" i="8"/>
  <c r="GT45" i="8"/>
  <c r="GT47" i="8"/>
  <c r="GT82" i="8"/>
  <c r="GU17" i="8"/>
  <c r="GU18" i="8"/>
  <c r="GU22" i="8"/>
  <c r="GU23" i="8"/>
  <c r="GU27" i="8"/>
  <c r="GU28" i="8"/>
  <c r="GU32" i="8"/>
  <c r="GU33" i="8"/>
  <c r="GU37" i="8"/>
  <c r="GU38" i="8"/>
  <c r="GU42" i="8"/>
  <c r="GU45" i="8"/>
  <c r="GU47" i="8"/>
  <c r="GU82" i="8"/>
  <c r="GV17" i="8"/>
  <c r="GV18" i="8"/>
  <c r="GV22" i="8"/>
  <c r="GV23" i="8"/>
  <c r="GV27" i="8"/>
  <c r="GV28" i="8"/>
  <c r="GV32" i="8"/>
  <c r="GV33" i="8"/>
  <c r="GV37" i="8"/>
  <c r="GV38" i="8"/>
  <c r="GV42" i="8"/>
  <c r="GV45" i="8"/>
  <c r="GV47" i="8"/>
  <c r="GV82" i="8"/>
  <c r="GW17" i="8"/>
  <c r="GW18" i="8"/>
  <c r="GW22" i="8"/>
  <c r="GW23" i="8"/>
  <c r="GW27" i="8"/>
  <c r="GW28" i="8"/>
  <c r="GW32" i="8"/>
  <c r="GW33" i="8"/>
  <c r="GW37" i="8"/>
  <c r="GW38" i="8"/>
  <c r="GW42" i="8"/>
  <c r="GW45" i="8"/>
  <c r="GW47" i="8"/>
  <c r="GW82" i="8"/>
  <c r="GX17" i="8"/>
  <c r="GX18" i="8"/>
  <c r="GX22" i="8"/>
  <c r="GX23" i="8"/>
  <c r="GX27" i="8"/>
  <c r="GX28" i="8"/>
  <c r="GX32" i="8"/>
  <c r="GX33" i="8"/>
  <c r="GX37" i="8"/>
  <c r="GX38" i="8"/>
  <c r="GX42" i="8"/>
  <c r="GX45" i="8"/>
  <c r="GX47" i="8"/>
  <c r="GX82" i="8"/>
  <c r="GY17" i="8"/>
  <c r="GY18" i="8"/>
  <c r="GY22" i="8"/>
  <c r="GY23" i="8"/>
  <c r="GY27" i="8"/>
  <c r="GY28" i="8"/>
  <c r="GY32" i="8"/>
  <c r="GY33" i="8"/>
  <c r="GY37" i="8"/>
  <c r="GY38" i="8"/>
  <c r="GY42" i="8"/>
  <c r="GY45" i="8"/>
  <c r="GY47" i="8"/>
  <c r="GY82" i="8"/>
  <c r="GZ17" i="8"/>
  <c r="GZ18" i="8"/>
  <c r="GZ22" i="8"/>
  <c r="GZ23" i="8"/>
  <c r="GZ27" i="8"/>
  <c r="GZ28" i="8"/>
  <c r="GZ32" i="8"/>
  <c r="GZ33" i="8"/>
  <c r="GZ37" i="8"/>
  <c r="GZ38" i="8"/>
  <c r="GZ42" i="8"/>
  <c r="GZ45" i="8"/>
  <c r="GZ47" i="8"/>
  <c r="GZ82" i="8"/>
  <c r="HA17" i="8"/>
  <c r="HA18" i="8"/>
  <c r="HA22" i="8"/>
  <c r="HA23" i="8"/>
  <c r="HA27" i="8"/>
  <c r="HA28" i="8"/>
  <c r="HA32" i="8"/>
  <c r="HA33" i="8"/>
  <c r="HA37" i="8"/>
  <c r="HA38" i="8"/>
  <c r="HA42" i="8"/>
  <c r="HA45" i="8"/>
  <c r="HA47" i="8"/>
  <c r="HA82" i="8"/>
  <c r="HB17" i="8"/>
  <c r="HB18" i="8"/>
  <c r="HB22" i="8"/>
  <c r="HB23" i="8"/>
  <c r="HB27" i="8"/>
  <c r="HB28" i="8"/>
  <c r="HB32" i="8"/>
  <c r="HB33" i="8"/>
  <c r="HB37" i="8"/>
  <c r="HB38" i="8"/>
  <c r="HB42" i="8"/>
  <c r="HB45" i="8"/>
  <c r="HB47" i="8"/>
  <c r="HB82" i="8"/>
  <c r="HC17" i="8"/>
  <c r="HC18" i="8"/>
  <c r="HC22" i="8"/>
  <c r="HC23" i="8"/>
  <c r="HC27" i="8"/>
  <c r="HC28" i="8"/>
  <c r="HC32" i="8"/>
  <c r="HC33" i="8"/>
  <c r="HC37" i="8"/>
  <c r="HC38" i="8"/>
  <c r="HC42" i="8"/>
  <c r="HC45" i="8"/>
  <c r="HC47" i="8"/>
  <c r="HC82" i="8"/>
  <c r="HD17" i="8"/>
  <c r="HD18" i="8"/>
  <c r="HD22" i="8"/>
  <c r="HD23" i="8"/>
  <c r="HD27" i="8"/>
  <c r="HD28" i="8"/>
  <c r="HD32" i="8"/>
  <c r="HD33" i="8"/>
  <c r="HD37" i="8"/>
  <c r="HD38" i="8"/>
  <c r="HD42" i="8"/>
  <c r="HD45" i="8"/>
  <c r="HD47" i="8"/>
  <c r="HD82" i="8"/>
  <c r="HE17" i="8"/>
  <c r="HE18" i="8"/>
  <c r="HE22" i="8"/>
  <c r="HE23" i="8"/>
  <c r="HE27" i="8"/>
  <c r="HE28" i="8"/>
  <c r="HE32" i="8"/>
  <c r="HE33" i="8"/>
  <c r="HE37" i="8"/>
  <c r="HE38" i="8"/>
  <c r="HE42" i="8"/>
  <c r="HE45" i="8"/>
  <c r="HE47" i="8"/>
  <c r="HE82" i="8"/>
  <c r="HF17" i="8"/>
  <c r="HF18" i="8"/>
  <c r="HF22" i="8"/>
  <c r="HF23" i="8"/>
  <c r="HF27" i="8"/>
  <c r="HF28" i="8"/>
  <c r="HF32" i="8"/>
  <c r="HF33" i="8"/>
  <c r="HF37" i="8"/>
  <c r="HF38" i="8"/>
  <c r="HF42" i="8"/>
  <c r="HF45" i="8"/>
  <c r="HF47" i="8"/>
  <c r="HF82" i="8"/>
  <c r="HG17" i="8"/>
  <c r="HG18" i="8"/>
  <c r="HG22" i="8"/>
  <c r="HG23" i="8"/>
  <c r="HG27" i="8"/>
  <c r="HG28" i="8"/>
  <c r="HG32" i="8"/>
  <c r="HG33" i="8"/>
  <c r="HG37" i="8"/>
  <c r="HG38" i="8"/>
  <c r="HG42" i="8"/>
  <c r="HG45" i="8"/>
  <c r="HG47" i="8"/>
  <c r="HG82" i="8"/>
  <c r="HH17" i="8"/>
  <c r="HH18" i="8"/>
  <c r="HH22" i="8"/>
  <c r="HH23" i="8"/>
  <c r="HH27" i="8"/>
  <c r="HH28" i="8"/>
  <c r="HH32" i="8"/>
  <c r="HH33" i="8"/>
  <c r="HH37" i="8"/>
  <c r="HH38" i="8"/>
  <c r="HH42" i="8"/>
  <c r="HH45" i="8"/>
  <c r="HH47" i="8"/>
  <c r="HH82" i="8"/>
  <c r="HI17" i="8"/>
  <c r="HI18" i="8"/>
  <c r="HI22" i="8"/>
  <c r="HI23" i="8"/>
  <c r="HI27" i="8"/>
  <c r="HI28" i="8"/>
  <c r="HI32" i="8"/>
  <c r="HI33" i="8"/>
  <c r="HI37" i="8"/>
  <c r="HI38" i="8"/>
  <c r="HI42" i="8"/>
  <c r="HI45" i="8"/>
  <c r="HI47" i="8"/>
  <c r="HI82" i="8"/>
  <c r="HJ17" i="8"/>
  <c r="HJ18" i="8"/>
  <c r="HJ22" i="8"/>
  <c r="HJ23" i="8"/>
  <c r="HJ27" i="8"/>
  <c r="HJ28" i="8"/>
  <c r="HJ32" i="8"/>
  <c r="HJ33" i="8"/>
  <c r="HJ37" i="8"/>
  <c r="HJ38" i="8"/>
  <c r="HJ42" i="8"/>
  <c r="HJ45" i="8"/>
  <c r="HJ47" i="8"/>
  <c r="HJ82" i="8"/>
  <c r="HK17" i="8"/>
  <c r="HK18" i="8"/>
  <c r="HK22" i="8"/>
  <c r="HK23" i="8"/>
  <c r="HK27" i="8"/>
  <c r="HK28" i="8"/>
  <c r="HK32" i="8"/>
  <c r="HK33" i="8"/>
  <c r="HK37" i="8"/>
  <c r="HK38" i="8"/>
  <c r="HK42" i="8"/>
  <c r="HK45" i="8"/>
  <c r="HK47" i="8"/>
  <c r="HK82" i="8"/>
  <c r="HL17" i="8"/>
  <c r="HL18" i="8"/>
  <c r="HL22" i="8"/>
  <c r="HL23" i="8"/>
  <c r="HL27" i="8"/>
  <c r="HL28" i="8"/>
  <c r="HL32" i="8"/>
  <c r="HL33" i="8"/>
  <c r="HL37" i="8"/>
  <c r="HL38" i="8"/>
  <c r="HL42" i="8"/>
  <c r="HL45" i="8"/>
  <c r="HL47" i="8"/>
  <c r="HL82" i="8"/>
  <c r="HM17" i="8"/>
  <c r="HM18" i="8"/>
  <c r="HM22" i="8"/>
  <c r="HM23" i="8"/>
  <c r="HM27" i="8"/>
  <c r="HM28" i="8"/>
  <c r="HM32" i="8"/>
  <c r="HM33" i="8"/>
  <c r="HM37" i="8"/>
  <c r="HM38" i="8"/>
  <c r="HM42" i="8"/>
  <c r="HM45" i="8"/>
  <c r="HM47" i="8"/>
  <c r="HM82" i="8"/>
  <c r="HN17" i="8"/>
  <c r="HN18" i="8"/>
  <c r="HN22" i="8"/>
  <c r="HN23" i="8"/>
  <c r="HN27" i="8"/>
  <c r="HN28" i="8"/>
  <c r="HN32" i="8"/>
  <c r="HN33" i="8"/>
  <c r="HN37" i="8"/>
  <c r="HN38" i="8"/>
  <c r="HN42" i="8"/>
  <c r="HN45" i="8"/>
  <c r="HN47" i="8"/>
  <c r="HN82" i="8"/>
  <c r="HO17" i="8"/>
  <c r="HO18" i="8"/>
  <c r="HO22" i="8"/>
  <c r="HO23" i="8"/>
  <c r="HO27" i="8"/>
  <c r="HO28" i="8"/>
  <c r="HO32" i="8"/>
  <c r="HO33" i="8"/>
  <c r="HO37" i="8"/>
  <c r="HO38" i="8"/>
  <c r="HO42" i="8"/>
  <c r="HO45" i="8"/>
  <c r="HO47" i="8"/>
  <c r="HO82" i="8"/>
  <c r="HP17" i="8"/>
  <c r="HP18" i="8"/>
  <c r="HP22" i="8"/>
  <c r="HP23" i="8"/>
  <c r="HP27" i="8"/>
  <c r="HP28" i="8"/>
  <c r="HP32" i="8"/>
  <c r="HP33" i="8"/>
  <c r="HP37" i="8"/>
  <c r="HP38" i="8"/>
  <c r="HP42" i="8"/>
  <c r="HP45" i="8"/>
  <c r="HP47" i="8"/>
  <c r="HP82" i="8"/>
  <c r="HQ17" i="8"/>
  <c r="HQ18" i="8"/>
  <c r="HQ22" i="8"/>
  <c r="HQ23" i="8"/>
  <c r="HQ27" i="8"/>
  <c r="HQ28" i="8"/>
  <c r="HQ32" i="8"/>
  <c r="HQ33" i="8"/>
  <c r="HQ37" i="8"/>
  <c r="HQ38" i="8"/>
  <c r="HQ42" i="8"/>
  <c r="HQ45" i="8"/>
  <c r="HQ47" i="8"/>
  <c r="HQ82" i="8"/>
  <c r="HR17" i="8"/>
  <c r="HR18" i="8"/>
  <c r="HR22" i="8"/>
  <c r="HR23" i="8"/>
  <c r="HR27" i="8"/>
  <c r="HR28" i="8"/>
  <c r="HR32" i="8"/>
  <c r="HR33" i="8"/>
  <c r="HR37" i="8"/>
  <c r="HR38" i="8"/>
  <c r="HR42" i="8"/>
  <c r="HR45" i="8"/>
  <c r="HR47" i="8"/>
  <c r="HR82" i="8"/>
  <c r="HS17" i="8"/>
  <c r="HS18" i="8"/>
  <c r="HS22" i="8"/>
  <c r="HS23" i="8"/>
  <c r="HS27" i="8"/>
  <c r="HS28" i="8"/>
  <c r="HS32" i="8"/>
  <c r="HS33" i="8"/>
  <c r="HS37" i="8"/>
  <c r="HS38" i="8"/>
  <c r="HS42" i="8"/>
  <c r="HS45" i="8"/>
  <c r="HS47" i="8"/>
  <c r="HS82" i="8"/>
  <c r="HT17" i="8"/>
  <c r="HT18" i="8"/>
  <c r="HT22" i="8"/>
  <c r="HT23" i="8"/>
  <c r="HT27" i="8"/>
  <c r="HT28" i="8"/>
  <c r="HT32" i="8"/>
  <c r="HT33" i="8"/>
  <c r="HT37" i="8"/>
  <c r="HT38" i="8"/>
  <c r="HT42" i="8"/>
  <c r="HT45" i="8"/>
  <c r="HT47" i="8"/>
  <c r="HT82" i="8"/>
  <c r="HU17" i="8"/>
  <c r="HU18" i="8"/>
  <c r="HU22" i="8"/>
  <c r="HU23" i="8"/>
  <c r="HU27" i="8"/>
  <c r="HU28" i="8"/>
  <c r="HU32" i="8"/>
  <c r="HU33" i="8"/>
  <c r="HU37" i="8"/>
  <c r="HU38" i="8"/>
  <c r="HU42" i="8"/>
  <c r="HU45" i="8"/>
  <c r="HU47" i="8"/>
  <c r="HU82" i="8"/>
  <c r="HV17" i="8"/>
  <c r="HV18" i="8"/>
  <c r="HV22" i="8"/>
  <c r="HV23" i="8"/>
  <c r="HV27" i="8"/>
  <c r="HV28" i="8"/>
  <c r="HV32" i="8"/>
  <c r="HV33" i="8"/>
  <c r="HV37" i="8"/>
  <c r="HV38" i="8"/>
  <c r="HV42" i="8"/>
  <c r="HV45" i="8"/>
  <c r="HV47" i="8"/>
  <c r="HV82" i="8"/>
  <c r="HW17" i="8"/>
  <c r="HW18" i="8"/>
  <c r="HW22" i="8"/>
  <c r="HW23" i="8"/>
  <c r="HW27" i="8"/>
  <c r="HW28" i="8"/>
  <c r="HW32" i="8"/>
  <c r="HW33" i="8"/>
  <c r="HW37" i="8"/>
  <c r="HW38" i="8"/>
  <c r="HW42" i="8"/>
  <c r="HW45" i="8"/>
  <c r="HW47" i="8"/>
  <c r="HW82" i="8"/>
  <c r="HX17" i="8"/>
  <c r="HX18" i="8"/>
  <c r="HX22" i="8"/>
  <c r="HX23" i="8"/>
  <c r="HX27" i="8"/>
  <c r="HX28" i="8"/>
  <c r="HX32" i="8"/>
  <c r="HX33" i="8"/>
  <c r="HX37" i="8"/>
  <c r="HX38" i="8"/>
  <c r="HX42" i="8"/>
  <c r="HX45" i="8"/>
  <c r="HX47" i="8"/>
  <c r="HX82" i="8"/>
  <c r="HY17" i="8"/>
  <c r="HY18" i="8"/>
  <c r="HY22" i="8"/>
  <c r="HY23" i="8"/>
  <c r="HY27" i="8"/>
  <c r="HY28" i="8"/>
  <c r="HY32" i="8"/>
  <c r="HY33" i="8"/>
  <c r="HY37" i="8"/>
  <c r="HY38" i="8"/>
  <c r="HY42" i="8"/>
  <c r="HY45" i="8"/>
  <c r="HY47" i="8"/>
  <c r="HY82" i="8"/>
  <c r="HZ17" i="8"/>
  <c r="HZ18" i="8"/>
  <c r="HZ22" i="8"/>
  <c r="HZ23" i="8"/>
  <c r="HZ27" i="8"/>
  <c r="HZ28" i="8"/>
  <c r="HZ32" i="8"/>
  <c r="HZ33" i="8"/>
  <c r="HZ37" i="8"/>
  <c r="HZ38" i="8"/>
  <c r="HZ42" i="8"/>
  <c r="HZ45" i="8"/>
  <c r="HZ47" i="8"/>
  <c r="HZ82" i="8"/>
  <c r="IA17" i="8"/>
  <c r="IA18" i="8"/>
  <c r="IA22" i="8"/>
  <c r="IA23" i="8"/>
  <c r="IA27" i="8"/>
  <c r="IA28" i="8"/>
  <c r="IA32" i="8"/>
  <c r="IA33" i="8"/>
  <c r="IA37" i="8"/>
  <c r="IA38" i="8"/>
  <c r="IA42" i="8"/>
  <c r="IA45" i="8"/>
  <c r="IA47" i="8"/>
  <c r="IA82" i="8"/>
  <c r="IB17" i="8"/>
  <c r="IB18" i="8"/>
  <c r="IB22" i="8"/>
  <c r="IB23" i="8"/>
  <c r="IB27" i="8"/>
  <c r="IB28" i="8"/>
  <c r="IB32" i="8"/>
  <c r="IB33" i="8"/>
  <c r="IB37" i="8"/>
  <c r="IB38" i="8"/>
  <c r="IB42" i="8"/>
  <c r="IB45" i="8"/>
  <c r="IB47" i="8"/>
  <c r="IB82" i="8"/>
  <c r="IC17" i="8"/>
  <c r="IC18" i="8"/>
  <c r="IC22" i="8"/>
  <c r="IC23" i="8"/>
  <c r="IC27" i="8"/>
  <c r="IC28" i="8"/>
  <c r="IC32" i="8"/>
  <c r="IC33" i="8"/>
  <c r="IC37" i="8"/>
  <c r="IC38" i="8"/>
  <c r="IC42" i="8"/>
  <c r="IC45" i="8"/>
  <c r="IC47" i="8"/>
  <c r="IC82" i="8"/>
  <c r="ID17" i="8"/>
  <c r="ID18" i="8"/>
  <c r="ID22" i="8"/>
  <c r="ID23" i="8"/>
  <c r="ID27" i="8"/>
  <c r="ID28" i="8"/>
  <c r="ID32" i="8"/>
  <c r="ID33" i="8"/>
  <c r="ID37" i="8"/>
  <c r="ID38" i="8"/>
  <c r="ID42" i="8"/>
  <c r="ID45" i="8"/>
  <c r="ID47" i="8"/>
  <c r="ID82" i="8"/>
  <c r="IE17" i="8"/>
  <c r="IE18" i="8"/>
  <c r="IE22" i="8"/>
  <c r="IE23" i="8"/>
  <c r="IE27" i="8"/>
  <c r="IE28" i="8"/>
  <c r="IE32" i="8"/>
  <c r="IE33" i="8"/>
  <c r="IE37" i="8"/>
  <c r="IE38" i="8"/>
  <c r="IE42" i="8"/>
  <c r="IE45" i="8"/>
  <c r="IE47" i="8"/>
  <c r="IE82" i="8"/>
  <c r="IF17" i="8"/>
  <c r="IF18" i="8"/>
  <c r="IF22" i="8"/>
  <c r="IF23" i="8"/>
  <c r="IF27" i="8"/>
  <c r="IF28" i="8"/>
  <c r="IF32" i="8"/>
  <c r="IF33" i="8"/>
  <c r="IF37" i="8"/>
  <c r="IF38" i="8"/>
  <c r="IF42" i="8"/>
  <c r="IF45" i="8"/>
  <c r="IF47" i="8"/>
  <c r="IF82" i="8"/>
  <c r="IG17" i="8"/>
  <c r="IG18" i="8"/>
  <c r="IG22" i="8"/>
  <c r="IG23" i="8"/>
  <c r="IG27" i="8"/>
  <c r="IG28" i="8"/>
  <c r="IG32" i="8"/>
  <c r="IG33" i="8"/>
  <c r="IG37" i="8"/>
  <c r="IG38" i="8"/>
  <c r="IG42" i="8"/>
  <c r="IG45" i="8"/>
  <c r="IG47" i="8"/>
  <c r="IG82" i="8"/>
  <c r="IH17" i="8"/>
  <c r="IH18" i="8"/>
  <c r="IH22" i="8"/>
  <c r="IH23" i="8"/>
  <c r="IH27" i="8"/>
  <c r="IH28" i="8"/>
  <c r="IH32" i="8"/>
  <c r="IH33" i="8"/>
  <c r="IH37" i="8"/>
  <c r="IH38" i="8"/>
  <c r="IH42" i="8"/>
  <c r="IH45" i="8"/>
  <c r="IH47" i="8"/>
  <c r="IH82" i="8"/>
  <c r="II17" i="8"/>
  <c r="II18" i="8"/>
  <c r="II22" i="8"/>
  <c r="II23" i="8"/>
  <c r="II27" i="8"/>
  <c r="II28" i="8"/>
  <c r="II32" i="8"/>
  <c r="II33" i="8"/>
  <c r="II37" i="8"/>
  <c r="II38" i="8"/>
  <c r="II42" i="8"/>
  <c r="II45" i="8"/>
  <c r="II47" i="8"/>
  <c r="II82" i="8"/>
  <c r="C45" i="1"/>
  <c r="BC18" i="1"/>
  <c r="BC19" i="1"/>
  <c r="BC22" i="1"/>
  <c r="BC23" i="1"/>
  <c r="BC27" i="1"/>
  <c r="BC28" i="1"/>
  <c r="BC32" i="1"/>
  <c r="BC33" i="1"/>
  <c r="C39" i="1"/>
  <c r="BC37" i="1"/>
  <c r="BC38" i="1"/>
  <c r="BC42" i="1"/>
  <c r="BC45" i="1"/>
  <c r="BC47" i="1"/>
  <c r="BC81" i="1"/>
  <c r="BD18" i="1"/>
  <c r="BD19" i="1"/>
  <c r="BD22" i="1"/>
  <c r="BD23" i="1"/>
  <c r="BD27" i="1"/>
  <c r="BD28" i="1"/>
  <c r="BD32" i="1"/>
  <c r="BD33" i="1"/>
  <c r="BD37" i="1"/>
  <c r="BD38" i="1"/>
  <c r="BD42" i="1"/>
  <c r="BD45" i="1"/>
  <c r="BD47" i="1"/>
  <c r="BD81" i="1"/>
  <c r="BE18" i="1"/>
  <c r="BE19" i="1"/>
  <c r="BE22" i="1"/>
  <c r="BE23" i="1"/>
  <c r="BE27" i="1"/>
  <c r="BE28" i="1"/>
  <c r="BE32" i="1"/>
  <c r="BE33" i="1"/>
  <c r="BE37" i="1"/>
  <c r="BE38" i="1"/>
  <c r="BE42" i="1"/>
  <c r="BE45" i="1"/>
  <c r="BE47" i="1"/>
  <c r="BE81" i="1"/>
  <c r="BF18" i="1"/>
  <c r="BF19" i="1"/>
  <c r="BF22" i="1"/>
  <c r="BF23" i="1"/>
  <c r="BF27" i="1"/>
  <c r="BF28" i="1"/>
  <c r="BF32" i="1"/>
  <c r="BF33" i="1"/>
  <c r="BF37" i="1"/>
  <c r="BF38" i="1"/>
  <c r="BF42" i="1"/>
  <c r="BF45" i="1"/>
  <c r="BF47" i="1"/>
  <c r="BF81" i="1"/>
  <c r="BG18" i="1"/>
  <c r="BG19" i="1"/>
  <c r="BG22" i="1"/>
  <c r="BG23" i="1"/>
  <c r="BG27" i="1"/>
  <c r="BG28" i="1"/>
  <c r="BG32" i="1"/>
  <c r="BG33" i="1"/>
  <c r="BG37" i="1"/>
  <c r="BG38" i="1"/>
  <c r="BG42" i="1"/>
  <c r="BG45" i="1"/>
  <c r="BG47" i="1"/>
  <c r="BG81" i="1"/>
  <c r="BH18" i="1"/>
  <c r="BH19" i="1"/>
  <c r="BH22" i="1"/>
  <c r="BH23" i="1"/>
  <c r="BH27" i="1"/>
  <c r="BH28" i="1"/>
  <c r="BH32" i="1"/>
  <c r="BH33" i="1"/>
  <c r="BH37" i="1"/>
  <c r="BH38" i="1"/>
  <c r="BH42" i="1"/>
  <c r="BH45" i="1"/>
  <c r="BH47" i="1"/>
  <c r="BH81" i="1"/>
  <c r="BI18" i="1"/>
  <c r="BI19" i="1"/>
  <c r="BI22" i="1"/>
  <c r="BI23" i="1"/>
  <c r="BI27" i="1"/>
  <c r="BI28" i="1"/>
  <c r="BI32" i="1"/>
  <c r="BI33" i="1"/>
  <c r="BI37" i="1"/>
  <c r="BI38" i="1"/>
  <c r="BI42" i="1"/>
  <c r="BI45" i="1"/>
  <c r="BI47" i="1"/>
  <c r="BI81" i="1"/>
  <c r="BJ18" i="1"/>
  <c r="BJ19" i="1"/>
  <c r="BJ22" i="1"/>
  <c r="BJ23" i="1"/>
  <c r="BJ27" i="1"/>
  <c r="BJ28" i="1"/>
  <c r="BJ32" i="1"/>
  <c r="BJ33" i="1"/>
  <c r="BJ37" i="1"/>
  <c r="BJ38" i="1"/>
  <c r="BJ42" i="1"/>
  <c r="BJ45" i="1"/>
  <c r="BJ47" i="1"/>
  <c r="BJ81" i="1"/>
  <c r="BK18" i="1"/>
  <c r="BK19" i="1"/>
  <c r="BK22" i="1"/>
  <c r="BK23" i="1"/>
  <c r="BK27" i="1"/>
  <c r="BK28" i="1"/>
  <c r="BK32" i="1"/>
  <c r="BK33" i="1"/>
  <c r="BK37" i="1"/>
  <c r="BK38" i="1"/>
  <c r="BK42" i="1"/>
  <c r="BK45" i="1"/>
  <c r="BK47" i="1"/>
  <c r="BK81" i="1"/>
  <c r="BL18" i="1"/>
  <c r="BL19" i="1"/>
  <c r="BL22" i="1"/>
  <c r="BL23" i="1"/>
  <c r="BL27" i="1"/>
  <c r="BL28" i="1"/>
  <c r="BL32" i="1"/>
  <c r="BL33" i="1"/>
  <c r="BL37" i="1"/>
  <c r="BL38" i="1"/>
  <c r="BL42" i="1"/>
  <c r="BL45" i="1"/>
  <c r="BL47" i="1"/>
  <c r="BL81" i="1"/>
  <c r="BM18" i="1"/>
  <c r="BM19" i="1"/>
  <c r="BM22" i="1"/>
  <c r="BM23" i="1"/>
  <c r="BM27" i="1"/>
  <c r="BM28" i="1"/>
  <c r="BM32" i="1"/>
  <c r="BM33" i="1"/>
  <c r="BM37" i="1"/>
  <c r="BM38" i="1"/>
  <c r="BM42" i="1"/>
  <c r="BM45" i="1"/>
  <c r="BM47" i="1"/>
  <c r="BM81" i="1"/>
  <c r="BN18" i="1"/>
  <c r="BN19" i="1"/>
  <c r="BN22" i="1"/>
  <c r="BN23" i="1"/>
  <c r="BN27" i="1"/>
  <c r="BN28" i="1"/>
  <c r="BN32" i="1"/>
  <c r="BN33" i="1"/>
  <c r="BN37" i="1"/>
  <c r="BN38" i="1"/>
  <c r="BN42" i="1"/>
  <c r="BN45" i="1"/>
  <c r="BN47" i="1"/>
  <c r="BN81" i="1"/>
  <c r="BO18" i="1"/>
  <c r="BO19" i="1"/>
  <c r="BO22" i="1"/>
  <c r="BO23" i="1"/>
  <c r="BO27" i="1"/>
  <c r="BO28" i="1"/>
  <c r="BO32" i="1"/>
  <c r="BO33" i="1"/>
  <c r="BO37" i="1"/>
  <c r="BO38" i="1"/>
  <c r="BO42" i="1"/>
  <c r="BO45" i="1"/>
  <c r="BO47" i="1"/>
  <c r="BO81" i="1"/>
  <c r="BP18" i="1"/>
  <c r="BP19" i="1"/>
  <c r="BP22" i="1"/>
  <c r="BP23" i="1"/>
  <c r="BP27" i="1"/>
  <c r="BP28" i="1"/>
  <c r="BP32" i="1"/>
  <c r="BP33" i="1"/>
  <c r="BP37" i="1"/>
  <c r="BP38" i="1"/>
  <c r="BP42" i="1"/>
  <c r="BP45" i="1"/>
  <c r="BP47" i="1"/>
  <c r="BP81" i="1"/>
  <c r="BQ18" i="1"/>
  <c r="BQ19" i="1"/>
  <c r="BQ22" i="1"/>
  <c r="BQ23" i="1"/>
  <c r="BQ27" i="1"/>
  <c r="BQ28" i="1"/>
  <c r="BQ32" i="1"/>
  <c r="BQ33" i="1"/>
  <c r="BQ37" i="1"/>
  <c r="BQ38" i="1"/>
  <c r="BQ42" i="1"/>
  <c r="BQ45" i="1"/>
  <c r="BQ47" i="1"/>
  <c r="BQ81" i="1"/>
  <c r="BR18" i="1"/>
  <c r="BR19" i="1"/>
  <c r="BR22" i="1"/>
  <c r="BR23" i="1"/>
  <c r="BR27" i="1"/>
  <c r="BR28" i="1"/>
  <c r="BR32" i="1"/>
  <c r="BR33" i="1"/>
  <c r="BR37" i="1"/>
  <c r="BR38" i="1"/>
  <c r="BR42" i="1"/>
  <c r="BR45" i="1"/>
  <c r="BR47" i="1"/>
  <c r="BR81" i="1"/>
  <c r="BS18" i="1"/>
  <c r="BS19" i="1"/>
  <c r="BS22" i="1"/>
  <c r="BS23" i="1"/>
  <c r="BS27" i="1"/>
  <c r="BS28" i="1"/>
  <c r="BS32" i="1"/>
  <c r="BS33" i="1"/>
  <c r="BS37" i="1"/>
  <c r="BS38" i="1"/>
  <c r="BS42" i="1"/>
  <c r="BS45" i="1"/>
  <c r="BS47" i="1"/>
  <c r="BS81" i="1"/>
  <c r="BT18" i="1"/>
  <c r="BT19" i="1"/>
  <c r="BT22" i="1"/>
  <c r="BT23" i="1"/>
  <c r="BT27" i="1"/>
  <c r="BT28" i="1"/>
  <c r="BT32" i="1"/>
  <c r="BT33" i="1"/>
  <c r="BT37" i="1"/>
  <c r="BT38" i="1"/>
  <c r="BT42" i="1"/>
  <c r="BT45" i="1"/>
  <c r="BT47" i="1"/>
  <c r="BT81" i="1"/>
  <c r="BU18" i="1"/>
  <c r="BU19" i="1"/>
  <c r="BU22" i="1"/>
  <c r="BU23" i="1"/>
  <c r="BU27" i="1"/>
  <c r="BU28" i="1"/>
  <c r="BU32" i="1"/>
  <c r="BU33" i="1"/>
  <c r="BU37" i="1"/>
  <c r="BU38" i="1"/>
  <c r="BU42" i="1"/>
  <c r="BU45" i="1"/>
  <c r="BU47" i="1"/>
  <c r="BU81" i="1"/>
  <c r="BV18" i="1"/>
  <c r="BV19" i="1"/>
  <c r="BV22" i="1"/>
  <c r="BV23" i="1"/>
  <c r="BV27" i="1"/>
  <c r="BV28" i="1"/>
  <c r="BV32" i="1"/>
  <c r="BV33" i="1"/>
  <c r="BV37" i="1"/>
  <c r="BV38" i="1"/>
  <c r="BV42" i="1"/>
  <c r="BV45" i="1"/>
  <c r="BV47" i="1"/>
  <c r="BV81" i="1"/>
  <c r="BW18" i="1"/>
  <c r="BW19" i="1"/>
  <c r="BW22" i="1"/>
  <c r="BW23" i="1"/>
  <c r="BW27" i="1"/>
  <c r="BW28" i="1"/>
  <c r="BW32" i="1"/>
  <c r="BW33" i="1"/>
  <c r="BW37" i="1"/>
  <c r="BW38" i="1"/>
  <c r="BW42" i="1"/>
  <c r="BW45" i="1"/>
  <c r="BW47" i="1"/>
  <c r="BW81" i="1"/>
  <c r="BX18" i="1"/>
  <c r="BX19" i="1"/>
  <c r="BX22" i="1"/>
  <c r="BX23" i="1"/>
  <c r="BX27" i="1"/>
  <c r="BX28" i="1"/>
  <c r="BX32" i="1"/>
  <c r="BX33" i="1"/>
  <c r="BX37" i="1"/>
  <c r="BX38" i="1"/>
  <c r="BX42" i="1"/>
  <c r="BX45" i="1"/>
  <c r="BX47" i="1"/>
  <c r="BX81" i="1"/>
  <c r="BY18" i="1"/>
  <c r="BY19" i="1"/>
  <c r="BY22" i="1"/>
  <c r="BY23" i="1"/>
  <c r="BY27" i="1"/>
  <c r="BY28" i="1"/>
  <c r="BY32" i="1"/>
  <c r="BY33" i="1"/>
  <c r="BY37" i="1"/>
  <c r="BY38" i="1"/>
  <c r="BY42" i="1"/>
  <c r="BY45" i="1"/>
  <c r="BY47" i="1"/>
  <c r="BY81" i="1"/>
  <c r="BZ18" i="1"/>
  <c r="BZ19" i="1"/>
  <c r="BZ22" i="1"/>
  <c r="BZ23" i="1"/>
  <c r="BZ27" i="1"/>
  <c r="BZ28" i="1"/>
  <c r="BZ32" i="1"/>
  <c r="BZ33" i="1"/>
  <c r="BZ37" i="1"/>
  <c r="BZ38" i="1"/>
  <c r="BZ42" i="1"/>
  <c r="BZ45" i="1"/>
  <c r="BZ47" i="1"/>
  <c r="BZ81" i="1"/>
  <c r="CA18" i="1"/>
  <c r="CA19" i="1"/>
  <c r="CA22" i="1"/>
  <c r="CA23" i="1"/>
  <c r="CA27" i="1"/>
  <c r="CA28" i="1"/>
  <c r="CA32" i="1"/>
  <c r="CA33" i="1"/>
  <c r="CA37" i="1"/>
  <c r="CA38" i="1"/>
  <c r="CA42" i="1"/>
  <c r="CA45" i="1"/>
  <c r="CA47" i="1"/>
  <c r="CA81" i="1"/>
  <c r="CB18" i="1"/>
  <c r="CB19" i="1"/>
  <c r="CB22" i="1"/>
  <c r="CB23" i="1"/>
  <c r="CB27" i="1"/>
  <c r="CB28" i="1"/>
  <c r="CB32" i="1"/>
  <c r="CB33" i="1"/>
  <c r="CB37" i="1"/>
  <c r="CB38" i="1"/>
  <c r="CB42" i="1"/>
  <c r="CB45" i="1"/>
  <c r="CB47" i="1"/>
  <c r="CB81" i="1"/>
  <c r="CC18" i="1"/>
  <c r="CC19" i="1"/>
  <c r="CC22" i="1"/>
  <c r="CC23" i="1"/>
  <c r="CC27" i="1"/>
  <c r="CC28" i="1"/>
  <c r="CC32" i="1"/>
  <c r="CC33" i="1"/>
  <c r="CC37" i="1"/>
  <c r="CC38" i="1"/>
  <c r="CC42" i="1"/>
  <c r="CC45" i="1"/>
  <c r="CC47" i="1"/>
  <c r="CC81" i="1"/>
  <c r="CD18" i="1"/>
  <c r="CD19" i="1"/>
  <c r="CD22" i="1"/>
  <c r="CD23" i="1"/>
  <c r="CD27" i="1"/>
  <c r="CD28" i="1"/>
  <c r="CD32" i="1"/>
  <c r="CD33" i="1"/>
  <c r="CD37" i="1"/>
  <c r="CD38" i="1"/>
  <c r="CD42" i="1"/>
  <c r="CD45" i="1"/>
  <c r="CD47" i="1"/>
  <c r="CD81" i="1"/>
  <c r="CE18" i="1"/>
  <c r="CE19" i="1"/>
  <c r="CE22" i="1"/>
  <c r="CE23" i="1"/>
  <c r="CE27" i="1"/>
  <c r="CE28" i="1"/>
  <c r="CE32" i="1"/>
  <c r="CE33" i="1"/>
  <c r="CE37" i="1"/>
  <c r="CE38" i="1"/>
  <c r="CE42" i="1"/>
  <c r="CE45" i="1"/>
  <c r="CE47" i="1"/>
  <c r="CE81" i="1"/>
  <c r="CF18" i="1"/>
  <c r="CF19" i="1"/>
  <c r="CF22" i="1"/>
  <c r="CF23" i="1"/>
  <c r="CF27" i="1"/>
  <c r="CF28" i="1"/>
  <c r="CF32" i="1"/>
  <c r="CF33" i="1"/>
  <c r="CF37" i="1"/>
  <c r="CF38" i="1"/>
  <c r="CF42" i="1"/>
  <c r="CF45" i="1"/>
  <c r="CF47" i="1"/>
  <c r="CF81" i="1"/>
  <c r="CG18" i="1"/>
  <c r="CG19" i="1"/>
  <c r="CG22" i="1"/>
  <c r="CG23" i="1"/>
  <c r="CG27" i="1"/>
  <c r="CG28" i="1"/>
  <c r="CG32" i="1"/>
  <c r="CG33" i="1"/>
  <c r="CG37" i="1"/>
  <c r="CG38" i="1"/>
  <c r="CG42" i="1"/>
  <c r="CG45" i="1"/>
  <c r="CG47" i="1"/>
  <c r="CG81" i="1"/>
  <c r="CH18" i="1"/>
  <c r="CH19" i="1"/>
  <c r="CH22" i="1"/>
  <c r="CH23" i="1"/>
  <c r="CH27" i="1"/>
  <c r="CH28" i="1"/>
  <c r="CH32" i="1"/>
  <c r="CH33" i="1"/>
  <c r="CH37" i="1"/>
  <c r="CH38" i="1"/>
  <c r="CH42" i="1"/>
  <c r="CH45" i="1"/>
  <c r="CH47" i="1"/>
  <c r="CH81" i="1"/>
  <c r="CI18" i="1"/>
  <c r="CI19" i="1"/>
  <c r="CI22" i="1"/>
  <c r="CI23" i="1"/>
  <c r="CI27" i="1"/>
  <c r="CI28" i="1"/>
  <c r="CI32" i="1"/>
  <c r="CI33" i="1"/>
  <c r="CI37" i="1"/>
  <c r="CI38" i="1"/>
  <c r="CI42" i="1"/>
  <c r="CI45" i="1"/>
  <c r="CI47" i="1"/>
  <c r="CI81" i="1"/>
  <c r="CJ18" i="1"/>
  <c r="CJ19" i="1"/>
  <c r="CJ22" i="1"/>
  <c r="CJ23" i="1"/>
  <c r="CJ27" i="1"/>
  <c r="CJ28" i="1"/>
  <c r="CJ32" i="1"/>
  <c r="CJ33" i="1"/>
  <c r="CJ37" i="1"/>
  <c r="CJ38" i="1"/>
  <c r="CJ42" i="1"/>
  <c r="CJ45" i="1"/>
  <c r="CJ47" i="1"/>
  <c r="CJ81" i="1"/>
  <c r="CK18" i="1"/>
  <c r="CK19" i="1"/>
  <c r="CK22" i="1"/>
  <c r="CK23" i="1"/>
  <c r="CK27" i="1"/>
  <c r="CK28" i="1"/>
  <c r="CK32" i="1"/>
  <c r="CK33" i="1"/>
  <c r="CK37" i="1"/>
  <c r="CK38" i="1"/>
  <c r="CK42" i="1"/>
  <c r="CK45" i="1"/>
  <c r="CK47" i="1"/>
  <c r="CK81" i="1"/>
  <c r="CL18" i="1"/>
  <c r="CL19" i="1"/>
  <c r="CL22" i="1"/>
  <c r="CL23" i="1"/>
  <c r="CL27" i="1"/>
  <c r="CL28" i="1"/>
  <c r="CL32" i="1"/>
  <c r="CL33" i="1"/>
  <c r="CL37" i="1"/>
  <c r="CL38" i="1"/>
  <c r="CL42" i="1"/>
  <c r="CL45" i="1"/>
  <c r="CL47" i="1"/>
  <c r="CL81" i="1"/>
  <c r="CM18" i="1"/>
  <c r="CM19" i="1"/>
  <c r="CM22" i="1"/>
  <c r="CM23" i="1"/>
  <c r="CM27" i="1"/>
  <c r="CM28" i="1"/>
  <c r="CM32" i="1"/>
  <c r="CM33" i="1"/>
  <c r="CM37" i="1"/>
  <c r="CM38" i="1"/>
  <c r="CM42" i="1"/>
  <c r="CM45" i="1"/>
  <c r="CM47" i="1"/>
  <c r="CM81" i="1"/>
  <c r="CN18" i="1"/>
  <c r="CN19" i="1"/>
  <c r="CN22" i="1"/>
  <c r="CN23" i="1"/>
  <c r="CN27" i="1"/>
  <c r="CN28" i="1"/>
  <c r="CN32" i="1"/>
  <c r="CN33" i="1"/>
  <c r="CN37" i="1"/>
  <c r="CN38" i="1"/>
  <c r="CN42" i="1"/>
  <c r="CN45" i="1"/>
  <c r="CN47" i="1"/>
  <c r="CN81" i="1"/>
  <c r="CO18" i="1"/>
  <c r="CO19" i="1"/>
  <c r="CO22" i="1"/>
  <c r="CO23" i="1"/>
  <c r="CO27" i="1"/>
  <c r="CO28" i="1"/>
  <c r="CO32" i="1"/>
  <c r="CO33" i="1"/>
  <c r="CO37" i="1"/>
  <c r="CO38" i="1"/>
  <c r="CO42" i="1"/>
  <c r="CO45" i="1"/>
  <c r="CO47" i="1"/>
  <c r="CO81" i="1"/>
  <c r="CP18" i="1"/>
  <c r="CP19" i="1"/>
  <c r="CP22" i="1"/>
  <c r="CP23" i="1"/>
  <c r="CP27" i="1"/>
  <c r="CP28" i="1"/>
  <c r="CP32" i="1"/>
  <c r="CP33" i="1"/>
  <c r="CP37" i="1"/>
  <c r="CP38" i="1"/>
  <c r="CP42" i="1"/>
  <c r="CP45" i="1"/>
  <c r="CP47" i="1"/>
  <c r="CP81" i="1"/>
  <c r="CQ18" i="1"/>
  <c r="CQ19" i="1"/>
  <c r="CQ22" i="1"/>
  <c r="CQ23" i="1"/>
  <c r="CQ27" i="1"/>
  <c r="CQ28" i="1"/>
  <c r="CQ32" i="1"/>
  <c r="CQ33" i="1"/>
  <c r="CQ37" i="1"/>
  <c r="CQ38" i="1"/>
  <c r="CQ42" i="1"/>
  <c r="CQ45" i="1"/>
  <c r="CQ47" i="1"/>
  <c r="CQ81" i="1"/>
  <c r="CR18" i="1"/>
  <c r="CR19" i="1"/>
  <c r="CR22" i="1"/>
  <c r="CR23" i="1"/>
  <c r="CR27" i="1"/>
  <c r="CR28" i="1"/>
  <c r="CR32" i="1"/>
  <c r="CR33" i="1"/>
  <c r="CR37" i="1"/>
  <c r="CR38" i="1"/>
  <c r="CR42" i="1"/>
  <c r="CR45" i="1"/>
  <c r="CR47" i="1"/>
  <c r="CR81" i="1"/>
  <c r="CS18" i="1"/>
  <c r="CS19" i="1"/>
  <c r="CS22" i="1"/>
  <c r="CS23" i="1"/>
  <c r="CS27" i="1"/>
  <c r="CS28" i="1"/>
  <c r="CS32" i="1"/>
  <c r="CS33" i="1"/>
  <c r="CS37" i="1"/>
  <c r="CS38" i="1"/>
  <c r="CS42" i="1"/>
  <c r="CS45" i="1"/>
  <c r="CS47" i="1"/>
  <c r="CS81" i="1"/>
  <c r="CT18" i="1"/>
  <c r="CT19" i="1"/>
  <c r="CT22" i="1"/>
  <c r="CT23" i="1"/>
  <c r="CT27" i="1"/>
  <c r="CT28" i="1"/>
  <c r="CT32" i="1"/>
  <c r="CT33" i="1"/>
  <c r="CT37" i="1"/>
  <c r="CT38" i="1"/>
  <c r="CT42" i="1"/>
  <c r="CT45" i="1"/>
  <c r="CT47" i="1"/>
  <c r="CT81" i="1"/>
  <c r="CU18" i="1"/>
  <c r="CU19" i="1"/>
  <c r="CU22" i="1"/>
  <c r="CU23" i="1"/>
  <c r="CU27" i="1"/>
  <c r="CU28" i="1"/>
  <c r="CU32" i="1"/>
  <c r="CU33" i="1"/>
  <c r="CU37" i="1"/>
  <c r="CU38" i="1"/>
  <c r="CU42" i="1"/>
  <c r="CU45" i="1"/>
  <c r="CU47" i="1"/>
  <c r="CU81" i="1"/>
  <c r="CV18" i="1"/>
  <c r="CV19" i="1"/>
  <c r="CV22" i="1"/>
  <c r="CV23" i="1"/>
  <c r="CV27" i="1"/>
  <c r="CV28" i="1"/>
  <c r="CV32" i="1"/>
  <c r="CV33" i="1"/>
  <c r="CV37" i="1"/>
  <c r="CV38" i="1"/>
  <c r="CV42" i="1"/>
  <c r="CV45" i="1"/>
  <c r="CV47" i="1"/>
  <c r="CV81" i="1"/>
  <c r="CW18" i="1"/>
  <c r="CW19" i="1"/>
  <c r="CW22" i="1"/>
  <c r="CW23" i="1"/>
  <c r="CW27" i="1"/>
  <c r="CW28" i="1"/>
  <c r="CW32" i="1"/>
  <c r="CW33" i="1"/>
  <c r="CW37" i="1"/>
  <c r="CW38" i="1"/>
  <c r="CW42" i="1"/>
  <c r="CW45" i="1"/>
  <c r="CW47" i="1"/>
  <c r="CW81" i="1"/>
  <c r="CX18" i="1"/>
  <c r="CX19" i="1"/>
  <c r="CX22" i="1"/>
  <c r="CX23" i="1"/>
  <c r="CX27" i="1"/>
  <c r="CX28" i="1"/>
  <c r="CX32" i="1"/>
  <c r="CX33" i="1"/>
  <c r="CX37" i="1"/>
  <c r="CX38" i="1"/>
  <c r="CX42" i="1"/>
  <c r="CX45" i="1"/>
  <c r="CX47" i="1"/>
  <c r="CX81" i="1"/>
  <c r="CY18" i="1"/>
  <c r="CY19" i="1"/>
  <c r="CY22" i="1"/>
  <c r="CY23" i="1"/>
  <c r="CY27" i="1"/>
  <c r="CY28" i="1"/>
  <c r="CY32" i="1"/>
  <c r="CY33" i="1"/>
  <c r="CY37" i="1"/>
  <c r="CY38" i="1"/>
  <c r="CY42" i="1"/>
  <c r="CY45" i="1"/>
  <c r="CY47" i="1"/>
  <c r="CY81" i="1"/>
  <c r="CZ18" i="1"/>
  <c r="CZ19" i="1"/>
  <c r="CZ22" i="1"/>
  <c r="CZ23" i="1"/>
  <c r="CZ27" i="1"/>
  <c r="CZ28" i="1"/>
  <c r="CZ32" i="1"/>
  <c r="CZ33" i="1"/>
  <c r="CZ37" i="1"/>
  <c r="CZ38" i="1"/>
  <c r="CZ42" i="1"/>
  <c r="CZ45" i="1"/>
  <c r="CZ47" i="1"/>
  <c r="CZ81" i="1"/>
  <c r="DA18" i="1"/>
  <c r="DA19" i="1"/>
  <c r="DA22" i="1"/>
  <c r="DA23" i="1"/>
  <c r="DA27" i="1"/>
  <c r="DA28" i="1"/>
  <c r="DA32" i="1"/>
  <c r="DA33" i="1"/>
  <c r="DA37" i="1"/>
  <c r="DA38" i="1"/>
  <c r="DA42" i="1"/>
  <c r="DA45" i="1"/>
  <c r="DA47" i="1"/>
  <c r="DA81" i="1"/>
  <c r="DB18" i="1"/>
  <c r="DB19" i="1"/>
  <c r="DB22" i="1"/>
  <c r="DB23" i="1"/>
  <c r="DB27" i="1"/>
  <c r="DB28" i="1"/>
  <c r="DB32" i="1"/>
  <c r="DB33" i="1"/>
  <c r="DB37" i="1"/>
  <c r="DB38" i="1"/>
  <c r="DB42" i="1"/>
  <c r="DB45" i="1"/>
  <c r="DB47" i="1"/>
  <c r="DB81" i="1"/>
  <c r="DC18" i="1"/>
  <c r="DC19" i="1"/>
  <c r="DC22" i="1"/>
  <c r="DC23" i="1"/>
  <c r="DC27" i="1"/>
  <c r="DC28" i="1"/>
  <c r="DC32" i="1"/>
  <c r="DC33" i="1"/>
  <c r="DC37" i="1"/>
  <c r="DC38" i="1"/>
  <c r="DC42" i="1"/>
  <c r="DC45" i="1"/>
  <c r="DC47" i="1"/>
  <c r="DC81" i="1"/>
  <c r="DD18" i="1"/>
  <c r="DD19" i="1"/>
  <c r="DD22" i="1"/>
  <c r="DD23" i="1"/>
  <c r="DD27" i="1"/>
  <c r="DD28" i="1"/>
  <c r="DD32" i="1"/>
  <c r="DD33" i="1"/>
  <c r="DD37" i="1"/>
  <c r="DD38" i="1"/>
  <c r="DD42" i="1"/>
  <c r="DD45" i="1"/>
  <c r="DD47" i="1"/>
  <c r="DD81" i="1"/>
  <c r="DE18" i="1"/>
  <c r="DE19" i="1"/>
  <c r="DE22" i="1"/>
  <c r="DE23" i="1"/>
  <c r="DE27" i="1"/>
  <c r="DE28" i="1"/>
  <c r="DE32" i="1"/>
  <c r="DE33" i="1"/>
  <c r="DE37" i="1"/>
  <c r="DE38" i="1"/>
  <c r="DE42" i="1"/>
  <c r="DE45" i="1"/>
  <c r="DE47" i="1"/>
  <c r="DE81" i="1"/>
  <c r="DF18" i="1"/>
  <c r="DF19" i="1"/>
  <c r="DF22" i="1"/>
  <c r="DF23" i="1"/>
  <c r="DF27" i="1"/>
  <c r="DF28" i="1"/>
  <c r="DF32" i="1"/>
  <c r="DF33" i="1"/>
  <c r="DF37" i="1"/>
  <c r="DF38" i="1"/>
  <c r="DF42" i="1"/>
  <c r="DF45" i="1"/>
  <c r="DF47" i="1"/>
  <c r="DF81" i="1"/>
  <c r="DG18" i="1"/>
  <c r="DG19" i="1"/>
  <c r="DG22" i="1"/>
  <c r="DG23" i="1"/>
  <c r="DG27" i="1"/>
  <c r="DG28" i="1"/>
  <c r="DG32" i="1"/>
  <c r="DG33" i="1"/>
  <c r="DG37" i="1"/>
  <c r="DG38" i="1"/>
  <c r="DG42" i="1"/>
  <c r="DG45" i="1"/>
  <c r="DG47" i="1"/>
  <c r="DG81" i="1"/>
  <c r="DH18" i="1"/>
  <c r="DH19" i="1"/>
  <c r="DH22" i="1"/>
  <c r="DH23" i="1"/>
  <c r="DH27" i="1"/>
  <c r="DH28" i="1"/>
  <c r="DH32" i="1"/>
  <c r="DH33" i="1"/>
  <c r="DH37" i="1"/>
  <c r="DH38" i="1"/>
  <c r="DH42" i="1"/>
  <c r="DH45" i="1"/>
  <c r="DH47" i="1"/>
  <c r="DH81" i="1"/>
  <c r="DI18" i="1"/>
  <c r="DI19" i="1"/>
  <c r="DI22" i="1"/>
  <c r="DI23" i="1"/>
  <c r="DI27" i="1"/>
  <c r="DI28" i="1"/>
  <c r="DI32" i="1"/>
  <c r="DI33" i="1"/>
  <c r="DI37" i="1"/>
  <c r="DI38" i="1"/>
  <c r="DI42" i="1"/>
  <c r="DI45" i="1"/>
  <c r="DI47" i="1"/>
  <c r="DI81" i="1"/>
  <c r="DJ18" i="1"/>
  <c r="DJ19" i="1"/>
  <c r="DJ22" i="1"/>
  <c r="DJ23" i="1"/>
  <c r="DJ27" i="1"/>
  <c r="DJ28" i="1"/>
  <c r="DJ32" i="1"/>
  <c r="DJ33" i="1"/>
  <c r="DJ37" i="1"/>
  <c r="DJ38" i="1"/>
  <c r="DJ42" i="1"/>
  <c r="DJ45" i="1"/>
  <c r="DJ47" i="1"/>
  <c r="DJ81" i="1"/>
  <c r="DK18" i="1"/>
  <c r="DK19" i="1"/>
  <c r="DK22" i="1"/>
  <c r="DK23" i="1"/>
  <c r="DK27" i="1"/>
  <c r="DK28" i="1"/>
  <c r="DK32" i="1"/>
  <c r="DK33" i="1"/>
  <c r="DK37" i="1"/>
  <c r="DK38" i="1"/>
  <c r="DK42" i="1"/>
  <c r="DK45" i="1"/>
  <c r="DK47" i="1"/>
  <c r="DK81" i="1"/>
  <c r="DL18" i="1"/>
  <c r="DL19" i="1"/>
  <c r="DL22" i="1"/>
  <c r="DL23" i="1"/>
  <c r="DL27" i="1"/>
  <c r="DL28" i="1"/>
  <c r="DL32" i="1"/>
  <c r="DL33" i="1"/>
  <c r="DL37" i="1"/>
  <c r="DL38" i="1"/>
  <c r="DL42" i="1"/>
  <c r="DL45" i="1"/>
  <c r="DL47" i="1"/>
  <c r="DL81" i="1"/>
  <c r="DM18" i="1"/>
  <c r="DM19" i="1"/>
  <c r="DM22" i="1"/>
  <c r="DM23" i="1"/>
  <c r="DM27" i="1"/>
  <c r="DM28" i="1"/>
  <c r="DM32" i="1"/>
  <c r="DM33" i="1"/>
  <c r="DM37" i="1"/>
  <c r="DM38" i="1"/>
  <c r="DM42" i="1"/>
  <c r="DM45" i="1"/>
  <c r="DM47" i="1"/>
  <c r="DM81" i="1"/>
  <c r="DN18" i="1"/>
  <c r="DN19" i="1"/>
  <c r="DN22" i="1"/>
  <c r="DN23" i="1"/>
  <c r="DN27" i="1"/>
  <c r="DN28" i="1"/>
  <c r="DN32" i="1"/>
  <c r="DN33" i="1"/>
  <c r="DN37" i="1"/>
  <c r="DN38" i="1"/>
  <c r="DN42" i="1"/>
  <c r="DN45" i="1"/>
  <c r="DN47" i="1"/>
  <c r="DN81" i="1"/>
  <c r="DO18" i="1"/>
  <c r="DO19" i="1"/>
  <c r="DO22" i="1"/>
  <c r="DO23" i="1"/>
  <c r="DO27" i="1"/>
  <c r="DO28" i="1"/>
  <c r="DO32" i="1"/>
  <c r="DO33" i="1"/>
  <c r="DO37" i="1"/>
  <c r="DO38" i="1"/>
  <c r="DO42" i="1"/>
  <c r="DO45" i="1"/>
  <c r="DO47" i="1"/>
  <c r="DO81" i="1"/>
  <c r="DP18" i="1"/>
  <c r="DP19" i="1"/>
  <c r="DP22" i="1"/>
  <c r="DP23" i="1"/>
  <c r="DP27" i="1"/>
  <c r="DP28" i="1"/>
  <c r="DP32" i="1"/>
  <c r="DP33" i="1"/>
  <c r="DP37" i="1"/>
  <c r="DP38" i="1"/>
  <c r="DP42" i="1"/>
  <c r="DP45" i="1"/>
  <c r="DP47" i="1"/>
  <c r="DP81" i="1"/>
  <c r="DQ18" i="1"/>
  <c r="DQ19" i="1"/>
  <c r="DQ22" i="1"/>
  <c r="DQ23" i="1"/>
  <c r="DQ27" i="1"/>
  <c r="DQ28" i="1"/>
  <c r="DQ32" i="1"/>
  <c r="DQ33" i="1"/>
  <c r="DQ37" i="1"/>
  <c r="DQ38" i="1"/>
  <c r="DQ42" i="1"/>
  <c r="DQ45" i="1"/>
  <c r="DQ47" i="1"/>
  <c r="DQ81" i="1"/>
  <c r="DR18" i="1"/>
  <c r="DR19" i="1"/>
  <c r="DR22" i="1"/>
  <c r="DR23" i="1"/>
  <c r="DR27" i="1"/>
  <c r="DR28" i="1"/>
  <c r="DR32" i="1"/>
  <c r="DR33" i="1"/>
  <c r="DR37" i="1"/>
  <c r="DR38" i="1"/>
  <c r="DR42" i="1"/>
  <c r="DR45" i="1"/>
  <c r="DR47" i="1"/>
  <c r="DR81" i="1"/>
  <c r="DS18" i="1"/>
  <c r="DS19" i="1"/>
  <c r="DS22" i="1"/>
  <c r="DS23" i="1"/>
  <c r="DS27" i="1"/>
  <c r="DS28" i="1"/>
  <c r="DS32" i="1"/>
  <c r="DS33" i="1"/>
  <c r="DS37" i="1"/>
  <c r="DS38" i="1"/>
  <c r="DS42" i="1"/>
  <c r="DS45" i="1"/>
  <c r="DS47" i="1"/>
  <c r="DS81" i="1"/>
  <c r="DT18" i="1"/>
  <c r="DT19" i="1"/>
  <c r="DT22" i="1"/>
  <c r="DT23" i="1"/>
  <c r="DT27" i="1"/>
  <c r="DT28" i="1"/>
  <c r="DT32" i="1"/>
  <c r="DT33" i="1"/>
  <c r="DT37" i="1"/>
  <c r="DT38" i="1"/>
  <c r="DT42" i="1"/>
  <c r="DT45" i="1"/>
  <c r="DT47" i="1"/>
  <c r="DT81" i="1"/>
  <c r="DU18" i="1"/>
  <c r="DU19" i="1"/>
  <c r="DU22" i="1"/>
  <c r="DU23" i="1"/>
  <c r="DU27" i="1"/>
  <c r="DU28" i="1"/>
  <c r="DU32" i="1"/>
  <c r="DU33" i="1"/>
  <c r="DU37" i="1"/>
  <c r="DU38" i="1"/>
  <c r="DU42" i="1"/>
  <c r="DU45" i="1"/>
  <c r="DU47" i="1"/>
  <c r="DU81" i="1"/>
  <c r="DV18" i="1"/>
  <c r="DV19" i="1"/>
  <c r="DV22" i="1"/>
  <c r="DV23" i="1"/>
  <c r="DV27" i="1"/>
  <c r="DV28" i="1"/>
  <c r="DV32" i="1"/>
  <c r="DV33" i="1"/>
  <c r="DV37" i="1"/>
  <c r="DV38" i="1"/>
  <c r="DV42" i="1"/>
  <c r="DV45" i="1"/>
  <c r="DV47" i="1"/>
  <c r="DV81" i="1"/>
  <c r="DW18" i="1"/>
  <c r="DW19" i="1"/>
  <c r="DW22" i="1"/>
  <c r="DW23" i="1"/>
  <c r="DW27" i="1"/>
  <c r="DW28" i="1"/>
  <c r="DW32" i="1"/>
  <c r="DW33" i="1"/>
  <c r="DW37" i="1"/>
  <c r="DW38" i="1"/>
  <c r="DW42" i="1"/>
  <c r="DW45" i="1"/>
  <c r="DW47" i="1"/>
  <c r="DW81" i="1"/>
  <c r="DX18" i="1"/>
  <c r="DX19" i="1"/>
  <c r="DX22" i="1"/>
  <c r="DX23" i="1"/>
  <c r="DX27" i="1"/>
  <c r="DX28" i="1"/>
  <c r="DX32" i="1"/>
  <c r="DX33" i="1"/>
  <c r="DX37" i="1"/>
  <c r="DX38" i="1"/>
  <c r="DX42" i="1"/>
  <c r="DX45" i="1"/>
  <c r="DX47" i="1"/>
  <c r="DX81" i="1"/>
  <c r="DY18" i="1"/>
  <c r="DY19" i="1"/>
  <c r="DY22" i="1"/>
  <c r="DY23" i="1"/>
  <c r="DY27" i="1"/>
  <c r="DY28" i="1"/>
  <c r="DY32" i="1"/>
  <c r="DY33" i="1"/>
  <c r="DY37" i="1"/>
  <c r="DY38" i="1"/>
  <c r="DY42" i="1"/>
  <c r="DY45" i="1"/>
  <c r="DY47" i="1"/>
  <c r="DY81" i="1"/>
  <c r="DZ18" i="1"/>
  <c r="DZ19" i="1"/>
  <c r="DZ22" i="1"/>
  <c r="DZ23" i="1"/>
  <c r="DZ27" i="1"/>
  <c r="DZ28" i="1"/>
  <c r="DZ32" i="1"/>
  <c r="DZ33" i="1"/>
  <c r="DZ37" i="1"/>
  <c r="DZ38" i="1"/>
  <c r="DZ42" i="1"/>
  <c r="DZ45" i="1"/>
  <c r="DZ47" i="1"/>
  <c r="DZ81" i="1"/>
  <c r="EA18" i="1"/>
  <c r="EA19" i="1"/>
  <c r="EA22" i="1"/>
  <c r="EA23" i="1"/>
  <c r="EA27" i="1"/>
  <c r="EA28" i="1"/>
  <c r="EA32" i="1"/>
  <c r="EA33" i="1"/>
  <c r="EA37" i="1"/>
  <c r="EA38" i="1"/>
  <c r="EA42" i="1"/>
  <c r="EA45" i="1"/>
  <c r="EA47" i="1"/>
  <c r="EA81" i="1"/>
  <c r="EB18" i="1"/>
  <c r="EB19" i="1"/>
  <c r="EB22" i="1"/>
  <c r="EB23" i="1"/>
  <c r="EB27" i="1"/>
  <c r="EB28" i="1"/>
  <c r="EB32" i="1"/>
  <c r="EB33" i="1"/>
  <c r="EB37" i="1"/>
  <c r="EB38" i="1"/>
  <c r="EB42" i="1"/>
  <c r="EB45" i="1"/>
  <c r="EB47" i="1"/>
  <c r="EB81" i="1"/>
  <c r="EC18" i="1"/>
  <c r="EC19" i="1"/>
  <c r="EC22" i="1"/>
  <c r="EC23" i="1"/>
  <c r="EC27" i="1"/>
  <c r="EC28" i="1"/>
  <c r="EC32" i="1"/>
  <c r="EC33" i="1"/>
  <c r="EC37" i="1"/>
  <c r="EC38" i="1"/>
  <c r="EC42" i="1"/>
  <c r="EC45" i="1"/>
  <c r="EC47" i="1"/>
  <c r="EC81" i="1"/>
  <c r="ED18" i="1"/>
  <c r="ED19" i="1"/>
  <c r="ED22" i="1"/>
  <c r="ED23" i="1"/>
  <c r="ED27" i="1"/>
  <c r="ED28" i="1"/>
  <c r="ED32" i="1"/>
  <c r="ED33" i="1"/>
  <c r="ED37" i="1"/>
  <c r="ED38" i="1"/>
  <c r="ED42" i="1"/>
  <c r="ED45" i="1"/>
  <c r="ED47" i="1"/>
  <c r="ED81" i="1"/>
  <c r="EE18" i="1"/>
  <c r="EE19" i="1"/>
  <c r="EE22" i="1"/>
  <c r="EE23" i="1"/>
  <c r="EE27" i="1"/>
  <c r="EE28" i="1"/>
  <c r="EE32" i="1"/>
  <c r="EE33" i="1"/>
  <c r="EE37" i="1"/>
  <c r="EE38" i="1"/>
  <c r="EE42" i="1"/>
  <c r="EE45" i="1"/>
  <c r="EE47" i="1"/>
  <c r="EE81" i="1"/>
  <c r="EF18" i="1"/>
  <c r="EF19" i="1"/>
  <c r="EF22" i="1"/>
  <c r="EF23" i="1"/>
  <c r="EF27" i="1"/>
  <c r="EF28" i="1"/>
  <c r="EF32" i="1"/>
  <c r="EF33" i="1"/>
  <c r="EF37" i="1"/>
  <c r="EF38" i="1"/>
  <c r="EF42" i="1"/>
  <c r="EF45" i="1"/>
  <c r="EF47" i="1"/>
  <c r="EF81" i="1"/>
  <c r="EG18" i="1"/>
  <c r="EG19" i="1"/>
  <c r="EG22" i="1"/>
  <c r="EG23" i="1"/>
  <c r="EG27" i="1"/>
  <c r="EG28" i="1"/>
  <c r="EG32" i="1"/>
  <c r="EG33" i="1"/>
  <c r="EG37" i="1"/>
  <c r="EG38" i="1"/>
  <c r="EG42" i="1"/>
  <c r="EG45" i="1"/>
  <c r="EG47" i="1"/>
  <c r="EG81" i="1"/>
  <c r="EH18" i="1"/>
  <c r="EH19" i="1"/>
  <c r="EH22" i="1"/>
  <c r="EH23" i="1"/>
  <c r="EH27" i="1"/>
  <c r="EH28" i="1"/>
  <c r="EH32" i="1"/>
  <c r="EH33" i="1"/>
  <c r="EH37" i="1"/>
  <c r="EH38" i="1"/>
  <c r="EH42" i="1"/>
  <c r="EH45" i="1"/>
  <c r="EH47" i="1"/>
  <c r="EH81" i="1"/>
  <c r="EI18" i="1"/>
  <c r="EI19" i="1"/>
  <c r="EI22" i="1"/>
  <c r="EI23" i="1"/>
  <c r="EI27" i="1"/>
  <c r="EI28" i="1"/>
  <c r="EI32" i="1"/>
  <c r="EI33" i="1"/>
  <c r="EI37" i="1"/>
  <c r="EI38" i="1"/>
  <c r="EI42" i="1"/>
  <c r="EI45" i="1"/>
  <c r="EI47" i="1"/>
  <c r="EI81" i="1"/>
  <c r="EJ18" i="1"/>
  <c r="EJ19" i="1"/>
  <c r="EJ22" i="1"/>
  <c r="EJ23" i="1"/>
  <c r="EJ27" i="1"/>
  <c r="EJ28" i="1"/>
  <c r="EJ32" i="1"/>
  <c r="EJ33" i="1"/>
  <c r="EJ37" i="1"/>
  <c r="EJ38" i="1"/>
  <c r="EJ42" i="1"/>
  <c r="EJ45" i="1"/>
  <c r="EJ47" i="1"/>
  <c r="EJ81" i="1"/>
  <c r="EK18" i="1"/>
  <c r="EK19" i="1"/>
  <c r="EK22" i="1"/>
  <c r="EK23" i="1"/>
  <c r="EK27" i="1"/>
  <c r="EK28" i="1"/>
  <c r="EK32" i="1"/>
  <c r="EK33" i="1"/>
  <c r="EK37" i="1"/>
  <c r="EK38" i="1"/>
  <c r="EK42" i="1"/>
  <c r="EK45" i="1"/>
  <c r="EK47" i="1"/>
  <c r="EK81" i="1"/>
  <c r="EL18" i="1"/>
  <c r="EL19" i="1"/>
  <c r="EL22" i="1"/>
  <c r="EL23" i="1"/>
  <c r="EL27" i="1"/>
  <c r="EL28" i="1"/>
  <c r="EL32" i="1"/>
  <c r="EL33" i="1"/>
  <c r="EL37" i="1"/>
  <c r="EL38" i="1"/>
  <c r="EL42" i="1"/>
  <c r="EL45" i="1"/>
  <c r="EL47" i="1"/>
  <c r="EL81" i="1"/>
  <c r="EM18" i="1"/>
  <c r="EM19" i="1"/>
  <c r="EM22" i="1"/>
  <c r="EM23" i="1"/>
  <c r="EM27" i="1"/>
  <c r="EM28" i="1"/>
  <c r="EM32" i="1"/>
  <c r="EM33" i="1"/>
  <c r="EM37" i="1"/>
  <c r="EM38" i="1"/>
  <c r="EM42" i="1"/>
  <c r="EM45" i="1"/>
  <c r="EM47" i="1"/>
  <c r="EM81" i="1"/>
  <c r="EN18" i="1"/>
  <c r="EN19" i="1"/>
  <c r="EN22" i="1"/>
  <c r="EN23" i="1"/>
  <c r="EN27" i="1"/>
  <c r="EN28" i="1"/>
  <c r="EN32" i="1"/>
  <c r="EN33" i="1"/>
  <c r="EN37" i="1"/>
  <c r="EN38" i="1"/>
  <c r="EN42" i="1"/>
  <c r="EN45" i="1"/>
  <c r="EN47" i="1"/>
  <c r="EN81" i="1"/>
  <c r="EO18" i="1"/>
  <c r="EO19" i="1"/>
  <c r="EO22" i="1"/>
  <c r="EO23" i="1"/>
  <c r="EO27" i="1"/>
  <c r="EO28" i="1"/>
  <c r="EO32" i="1"/>
  <c r="EO33" i="1"/>
  <c r="EO37" i="1"/>
  <c r="EO38" i="1"/>
  <c r="EO42" i="1"/>
  <c r="EO45" i="1"/>
  <c r="EO47" i="1"/>
  <c r="EO81" i="1"/>
  <c r="EP18" i="1"/>
  <c r="EP19" i="1"/>
  <c r="EP22" i="1"/>
  <c r="EP23" i="1"/>
  <c r="EP27" i="1"/>
  <c r="EP28" i="1"/>
  <c r="EP32" i="1"/>
  <c r="EP33" i="1"/>
  <c r="EP37" i="1"/>
  <c r="EP38" i="1"/>
  <c r="EP42" i="1"/>
  <c r="EP45" i="1"/>
  <c r="EP47" i="1"/>
  <c r="EP81" i="1"/>
  <c r="EQ18" i="1"/>
  <c r="EQ19" i="1"/>
  <c r="EQ22" i="1"/>
  <c r="EQ23" i="1"/>
  <c r="EQ27" i="1"/>
  <c r="EQ28" i="1"/>
  <c r="EQ32" i="1"/>
  <c r="EQ33" i="1"/>
  <c r="EQ37" i="1"/>
  <c r="EQ38" i="1"/>
  <c r="EQ42" i="1"/>
  <c r="EQ45" i="1"/>
  <c r="EQ47" i="1"/>
  <c r="EQ81" i="1"/>
  <c r="ER18" i="1"/>
  <c r="ER19" i="1"/>
  <c r="ER22" i="1"/>
  <c r="ER23" i="1"/>
  <c r="ER27" i="1"/>
  <c r="ER28" i="1"/>
  <c r="ER32" i="1"/>
  <c r="ER33" i="1"/>
  <c r="ER37" i="1"/>
  <c r="ER38" i="1"/>
  <c r="ER42" i="1"/>
  <c r="ER45" i="1"/>
  <c r="ER47" i="1"/>
  <c r="ER81" i="1"/>
  <c r="ES18" i="1"/>
  <c r="ES19" i="1"/>
  <c r="ES22" i="1"/>
  <c r="ES23" i="1"/>
  <c r="ES27" i="1"/>
  <c r="ES28" i="1"/>
  <c r="ES32" i="1"/>
  <c r="ES33" i="1"/>
  <c r="ES37" i="1"/>
  <c r="ES38" i="1"/>
  <c r="ES42" i="1"/>
  <c r="ES45" i="1"/>
  <c r="ES47" i="1"/>
  <c r="ES81" i="1"/>
  <c r="ET18" i="1"/>
  <c r="ET19" i="1"/>
  <c r="ET22" i="1"/>
  <c r="ET23" i="1"/>
  <c r="ET27" i="1"/>
  <c r="ET28" i="1"/>
  <c r="ET32" i="1"/>
  <c r="ET33" i="1"/>
  <c r="ET37" i="1"/>
  <c r="ET38" i="1"/>
  <c r="ET42" i="1"/>
  <c r="ET45" i="1"/>
  <c r="ET47" i="1"/>
  <c r="ET81" i="1"/>
  <c r="EU18" i="1"/>
  <c r="EU19" i="1"/>
  <c r="EU22" i="1"/>
  <c r="EU23" i="1"/>
  <c r="EU27" i="1"/>
  <c r="EU28" i="1"/>
  <c r="EU32" i="1"/>
  <c r="EU33" i="1"/>
  <c r="EU37" i="1"/>
  <c r="EU38" i="1"/>
  <c r="EU42" i="1"/>
  <c r="EU45" i="1"/>
  <c r="EU47" i="1"/>
  <c r="EU81" i="1"/>
  <c r="EV18" i="1"/>
  <c r="EV19" i="1"/>
  <c r="EV22" i="1"/>
  <c r="EV23" i="1"/>
  <c r="EV27" i="1"/>
  <c r="EV28" i="1"/>
  <c r="EV32" i="1"/>
  <c r="EV33" i="1"/>
  <c r="EV37" i="1"/>
  <c r="EV38" i="1"/>
  <c r="EV42" i="1"/>
  <c r="EV45" i="1"/>
  <c r="EV47" i="1"/>
  <c r="EV81" i="1"/>
  <c r="EW18" i="1"/>
  <c r="EW19" i="1"/>
  <c r="EW22" i="1"/>
  <c r="EW23" i="1"/>
  <c r="EW27" i="1"/>
  <c r="EW28" i="1"/>
  <c r="EW32" i="1"/>
  <c r="EW33" i="1"/>
  <c r="EW37" i="1"/>
  <c r="EW38" i="1"/>
  <c r="EW42" i="1"/>
  <c r="EW45" i="1"/>
  <c r="EW47" i="1"/>
  <c r="EW81" i="1"/>
  <c r="EX18" i="1"/>
  <c r="EX19" i="1"/>
  <c r="EX22" i="1"/>
  <c r="EX23" i="1"/>
  <c r="EX27" i="1"/>
  <c r="EX28" i="1"/>
  <c r="EX32" i="1"/>
  <c r="EX33" i="1"/>
  <c r="EX37" i="1"/>
  <c r="EX38" i="1"/>
  <c r="EX42" i="1"/>
  <c r="EX45" i="1"/>
  <c r="EX47" i="1"/>
  <c r="EX81" i="1"/>
  <c r="EY18" i="1"/>
  <c r="EY19" i="1"/>
  <c r="EY22" i="1"/>
  <c r="EY23" i="1"/>
  <c r="EY27" i="1"/>
  <c r="EY28" i="1"/>
  <c r="EY32" i="1"/>
  <c r="EY33" i="1"/>
  <c r="EY37" i="1"/>
  <c r="EY38" i="1"/>
  <c r="EY42" i="1"/>
  <c r="EY45" i="1"/>
  <c r="EY47" i="1"/>
  <c r="EY81" i="1"/>
  <c r="EZ18" i="1"/>
  <c r="EZ19" i="1"/>
  <c r="EZ22" i="1"/>
  <c r="EZ23" i="1"/>
  <c r="EZ27" i="1"/>
  <c r="EZ28" i="1"/>
  <c r="EZ32" i="1"/>
  <c r="EZ33" i="1"/>
  <c r="EZ37" i="1"/>
  <c r="EZ38" i="1"/>
  <c r="EZ42" i="1"/>
  <c r="EZ45" i="1"/>
  <c r="EZ47" i="1"/>
  <c r="EZ81" i="1"/>
  <c r="FA18" i="1"/>
  <c r="FA19" i="1"/>
  <c r="FA22" i="1"/>
  <c r="FA23" i="1"/>
  <c r="FA27" i="1"/>
  <c r="FA28" i="1"/>
  <c r="FA32" i="1"/>
  <c r="FA33" i="1"/>
  <c r="FA37" i="1"/>
  <c r="FA38" i="1"/>
  <c r="FA42" i="1"/>
  <c r="FA45" i="1"/>
  <c r="FA47" i="1"/>
  <c r="FA81" i="1"/>
  <c r="FB18" i="1"/>
  <c r="FB19" i="1"/>
  <c r="FB22" i="1"/>
  <c r="FB23" i="1"/>
  <c r="FB27" i="1"/>
  <c r="FB28" i="1"/>
  <c r="FB32" i="1"/>
  <c r="FB33" i="1"/>
  <c r="FB37" i="1"/>
  <c r="FB38" i="1"/>
  <c r="FB42" i="1"/>
  <c r="FB45" i="1"/>
  <c r="FB47" i="1"/>
  <c r="FB81" i="1"/>
  <c r="FC18" i="1"/>
  <c r="FC19" i="1"/>
  <c r="FC22" i="1"/>
  <c r="FC23" i="1"/>
  <c r="FC27" i="1"/>
  <c r="FC28" i="1"/>
  <c r="FC32" i="1"/>
  <c r="FC33" i="1"/>
  <c r="FC37" i="1"/>
  <c r="FC38" i="1"/>
  <c r="FC42" i="1"/>
  <c r="FC45" i="1"/>
  <c r="FC47" i="1"/>
  <c r="FC81" i="1"/>
  <c r="FD18" i="1"/>
  <c r="FD19" i="1"/>
  <c r="FD22" i="1"/>
  <c r="FD23" i="1"/>
  <c r="FD27" i="1"/>
  <c r="FD28" i="1"/>
  <c r="FD32" i="1"/>
  <c r="FD33" i="1"/>
  <c r="FD37" i="1"/>
  <c r="FD38" i="1"/>
  <c r="FD42" i="1"/>
  <c r="FD45" i="1"/>
  <c r="FD47" i="1"/>
  <c r="FD81" i="1"/>
  <c r="FE18" i="1"/>
  <c r="FE19" i="1"/>
  <c r="FE22" i="1"/>
  <c r="FE23" i="1"/>
  <c r="FE27" i="1"/>
  <c r="FE28" i="1"/>
  <c r="FE32" i="1"/>
  <c r="FE33" i="1"/>
  <c r="FE37" i="1"/>
  <c r="FE38" i="1"/>
  <c r="FE42" i="1"/>
  <c r="FE45" i="1"/>
  <c r="FE47" i="1"/>
  <c r="FE81" i="1"/>
  <c r="FF18" i="1"/>
  <c r="FF19" i="1"/>
  <c r="FF22" i="1"/>
  <c r="FF23" i="1"/>
  <c r="FF27" i="1"/>
  <c r="FF28" i="1"/>
  <c r="FF32" i="1"/>
  <c r="FF33" i="1"/>
  <c r="FF37" i="1"/>
  <c r="FF38" i="1"/>
  <c r="FF42" i="1"/>
  <c r="FF45" i="1"/>
  <c r="FF47" i="1"/>
  <c r="FF81" i="1"/>
  <c r="FG18" i="1"/>
  <c r="FG19" i="1"/>
  <c r="FG22" i="1"/>
  <c r="FG23" i="1"/>
  <c r="FG27" i="1"/>
  <c r="FG28" i="1"/>
  <c r="FG32" i="1"/>
  <c r="FG33" i="1"/>
  <c r="FG37" i="1"/>
  <c r="FG38" i="1"/>
  <c r="FG42" i="1"/>
  <c r="FG45" i="1"/>
  <c r="FG47" i="1"/>
  <c r="FG81" i="1"/>
  <c r="FH18" i="1"/>
  <c r="FH19" i="1"/>
  <c r="FH22" i="1"/>
  <c r="FH23" i="1"/>
  <c r="FH27" i="1"/>
  <c r="FH28" i="1"/>
  <c r="FH32" i="1"/>
  <c r="FH33" i="1"/>
  <c r="FH37" i="1"/>
  <c r="FH38" i="1"/>
  <c r="FH42" i="1"/>
  <c r="FH45" i="1"/>
  <c r="FH47" i="1"/>
  <c r="FH81" i="1"/>
  <c r="FI18" i="1"/>
  <c r="FI19" i="1"/>
  <c r="FI22" i="1"/>
  <c r="FI23" i="1"/>
  <c r="FI27" i="1"/>
  <c r="FI28" i="1"/>
  <c r="FI32" i="1"/>
  <c r="FI33" i="1"/>
  <c r="FI37" i="1"/>
  <c r="FI38" i="1"/>
  <c r="FI42" i="1"/>
  <c r="FI45" i="1"/>
  <c r="FI47" i="1"/>
  <c r="FI81" i="1"/>
  <c r="FJ18" i="1"/>
  <c r="FJ19" i="1"/>
  <c r="FJ22" i="1"/>
  <c r="FJ23" i="1"/>
  <c r="FJ27" i="1"/>
  <c r="FJ28" i="1"/>
  <c r="FJ32" i="1"/>
  <c r="FJ33" i="1"/>
  <c r="FJ37" i="1"/>
  <c r="FJ38" i="1"/>
  <c r="FJ42" i="1"/>
  <c r="FJ45" i="1"/>
  <c r="FJ47" i="1"/>
  <c r="FJ81" i="1"/>
  <c r="FK18" i="1"/>
  <c r="FK19" i="1"/>
  <c r="FK22" i="1"/>
  <c r="FK23" i="1"/>
  <c r="FK27" i="1"/>
  <c r="FK28" i="1"/>
  <c r="FK32" i="1"/>
  <c r="FK33" i="1"/>
  <c r="FK37" i="1"/>
  <c r="FK38" i="1"/>
  <c r="FK42" i="1"/>
  <c r="FK45" i="1"/>
  <c r="FK47" i="1"/>
  <c r="FK81" i="1"/>
  <c r="FL18" i="1"/>
  <c r="FL19" i="1"/>
  <c r="FL22" i="1"/>
  <c r="FL23" i="1"/>
  <c r="FL27" i="1"/>
  <c r="FL28" i="1"/>
  <c r="FL32" i="1"/>
  <c r="FL33" i="1"/>
  <c r="FL37" i="1"/>
  <c r="FL38" i="1"/>
  <c r="FL42" i="1"/>
  <c r="FL45" i="1"/>
  <c r="FL47" i="1"/>
  <c r="FL81" i="1"/>
  <c r="FM18" i="1"/>
  <c r="FM19" i="1"/>
  <c r="FM22" i="1"/>
  <c r="FM23" i="1"/>
  <c r="FM27" i="1"/>
  <c r="FM28" i="1"/>
  <c r="FM32" i="1"/>
  <c r="FM33" i="1"/>
  <c r="FM37" i="1"/>
  <c r="FM38" i="1"/>
  <c r="FM42" i="1"/>
  <c r="FM45" i="1"/>
  <c r="FM47" i="1"/>
  <c r="FM81" i="1"/>
  <c r="FN18" i="1"/>
  <c r="FN19" i="1"/>
  <c r="FN22" i="1"/>
  <c r="FN23" i="1"/>
  <c r="FN27" i="1"/>
  <c r="FN28" i="1"/>
  <c r="FN32" i="1"/>
  <c r="FN33" i="1"/>
  <c r="FN37" i="1"/>
  <c r="FN38" i="1"/>
  <c r="FN42" i="1"/>
  <c r="FN45" i="1"/>
  <c r="FN47" i="1"/>
  <c r="FN81" i="1"/>
  <c r="FO18" i="1"/>
  <c r="FO19" i="1"/>
  <c r="FO22" i="1"/>
  <c r="FO23" i="1"/>
  <c r="FO27" i="1"/>
  <c r="FO28" i="1"/>
  <c r="FO32" i="1"/>
  <c r="FO33" i="1"/>
  <c r="FO37" i="1"/>
  <c r="FO38" i="1"/>
  <c r="FO42" i="1"/>
  <c r="FO45" i="1"/>
  <c r="FO47" i="1"/>
  <c r="FO81" i="1"/>
  <c r="FP18" i="1"/>
  <c r="FP19" i="1"/>
  <c r="FP22" i="1"/>
  <c r="FP23" i="1"/>
  <c r="FP27" i="1"/>
  <c r="FP28" i="1"/>
  <c r="FP32" i="1"/>
  <c r="FP33" i="1"/>
  <c r="FP37" i="1"/>
  <c r="FP38" i="1"/>
  <c r="FP42" i="1"/>
  <c r="FP45" i="1"/>
  <c r="FP47" i="1"/>
  <c r="FP81" i="1"/>
  <c r="FQ18" i="1"/>
  <c r="FQ19" i="1"/>
  <c r="FQ22" i="1"/>
  <c r="FQ23" i="1"/>
  <c r="FQ27" i="1"/>
  <c r="FQ28" i="1"/>
  <c r="FQ32" i="1"/>
  <c r="FQ33" i="1"/>
  <c r="FQ37" i="1"/>
  <c r="FQ38" i="1"/>
  <c r="FQ42" i="1"/>
  <c r="FQ45" i="1"/>
  <c r="FQ47" i="1"/>
  <c r="FQ81" i="1"/>
  <c r="FR18" i="1"/>
  <c r="FR19" i="1"/>
  <c r="FR22" i="1"/>
  <c r="FR23" i="1"/>
  <c r="FR27" i="1"/>
  <c r="FR28" i="1"/>
  <c r="FR32" i="1"/>
  <c r="FR33" i="1"/>
  <c r="FR37" i="1"/>
  <c r="FR38" i="1"/>
  <c r="FR42" i="1"/>
  <c r="FR45" i="1"/>
  <c r="FR47" i="1"/>
  <c r="FR81" i="1"/>
  <c r="FS18" i="1"/>
  <c r="FS19" i="1"/>
  <c r="FS22" i="1"/>
  <c r="FS23" i="1"/>
  <c r="FS27" i="1"/>
  <c r="FS28" i="1"/>
  <c r="FS32" i="1"/>
  <c r="FS33" i="1"/>
  <c r="FS37" i="1"/>
  <c r="FS38" i="1"/>
  <c r="FS42" i="1"/>
  <c r="FS45" i="1"/>
  <c r="FS47" i="1"/>
  <c r="FS81" i="1"/>
  <c r="FT18" i="1"/>
  <c r="FT19" i="1"/>
  <c r="FT22" i="1"/>
  <c r="FT23" i="1"/>
  <c r="FT27" i="1"/>
  <c r="FT28" i="1"/>
  <c r="FT32" i="1"/>
  <c r="FT33" i="1"/>
  <c r="FT37" i="1"/>
  <c r="FT38" i="1"/>
  <c r="FT42" i="1"/>
  <c r="FT45" i="1"/>
  <c r="FT47" i="1"/>
  <c r="FT81" i="1"/>
  <c r="FU18" i="1"/>
  <c r="FU19" i="1"/>
  <c r="FU22" i="1"/>
  <c r="FU23" i="1"/>
  <c r="FU27" i="1"/>
  <c r="FU28" i="1"/>
  <c r="FU32" i="1"/>
  <c r="FU33" i="1"/>
  <c r="FU37" i="1"/>
  <c r="FU38" i="1"/>
  <c r="FU42" i="1"/>
  <c r="FU45" i="1"/>
  <c r="FU47" i="1"/>
  <c r="FU81" i="1"/>
  <c r="FV18" i="1"/>
  <c r="FV19" i="1"/>
  <c r="FV22" i="1"/>
  <c r="FV23" i="1"/>
  <c r="FV27" i="1"/>
  <c r="FV28" i="1"/>
  <c r="FV32" i="1"/>
  <c r="FV33" i="1"/>
  <c r="FV37" i="1"/>
  <c r="FV38" i="1"/>
  <c r="FV42" i="1"/>
  <c r="FV45" i="1"/>
  <c r="FV47" i="1"/>
  <c r="FV81" i="1"/>
  <c r="FW18" i="1"/>
  <c r="FW19" i="1"/>
  <c r="FW22" i="1"/>
  <c r="FW23" i="1"/>
  <c r="FW27" i="1"/>
  <c r="FW28" i="1"/>
  <c r="FW32" i="1"/>
  <c r="FW33" i="1"/>
  <c r="FW37" i="1"/>
  <c r="FW38" i="1"/>
  <c r="FW42" i="1"/>
  <c r="FW45" i="1"/>
  <c r="FW47" i="1"/>
  <c r="FW81" i="1"/>
  <c r="FX18" i="1"/>
  <c r="FX19" i="1"/>
  <c r="FX22" i="1"/>
  <c r="FX23" i="1"/>
  <c r="FX27" i="1"/>
  <c r="FX28" i="1"/>
  <c r="FX32" i="1"/>
  <c r="FX33" i="1"/>
  <c r="FX37" i="1"/>
  <c r="FX38" i="1"/>
  <c r="FX42" i="1"/>
  <c r="FX45" i="1"/>
  <c r="FX47" i="1"/>
  <c r="FX81" i="1"/>
  <c r="FY18" i="1"/>
  <c r="FY19" i="1"/>
  <c r="FY22" i="1"/>
  <c r="FY23" i="1"/>
  <c r="FY27" i="1"/>
  <c r="FY28" i="1"/>
  <c r="FY32" i="1"/>
  <c r="FY33" i="1"/>
  <c r="FY37" i="1"/>
  <c r="FY38" i="1"/>
  <c r="FY42" i="1"/>
  <c r="FY45" i="1"/>
  <c r="FY47" i="1"/>
  <c r="FY81" i="1"/>
  <c r="FZ18" i="1"/>
  <c r="FZ19" i="1"/>
  <c r="FZ22" i="1"/>
  <c r="FZ23" i="1"/>
  <c r="FZ27" i="1"/>
  <c r="FZ28" i="1"/>
  <c r="FZ32" i="1"/>
  <c r="FZ33" i="1"/>
  <c r="FZ37" i="1"/>
  <c r="FZ38" i="1"/>
  <c r="FZ42" i="1"/>
  <c r="FZ45" i="1"/>
  <c r="FZ47" i="1"/>
  <c r="FZ81" i="1"/>
  <c r="GA18" i="1"/>
  <c r="GA19" i="1"/>
  <c r="GA22" i="1"/>
  <c r="GA23" i="1"/>
  <c r="GA27" i="1"/>
  <c r="GA28" i="1"/>
  <c r="GA32" i="1"/>
  <c r="GA33" i="1"/>
  <c r="GA37" i="1"/>
  <c r="GA38" i="1"/>
  <c r="GA42" i="1"/>
  <c r="GA45" i="1"/>
  <c r="GA47" i="1"/>
  <c r="GA81" i="1"/>
  <c r="GB18" i="1"/>
  <c r="GB19" i="1"/>
  <c r="GB22" i="1"/>
  <c r="GB23" i="1"/>
  <c r="GB27" i="1"/>
  <c r="GB28" i="1"/>
  <c r="GB32" i="1"/>
  <c r="GB33" i="1"/>
  <c r="GB37" i="1"/>
  <c r="GB38" i="1"/>
  <c r="GB42" i="1"/>
  <c r="GB45" i="1"/>
  <c r="GB47" i="1"/>
  <c r="GB81" i="1"/>
  <c r="GC18" i="1"/>
  <c r="GC19" i="1"/>
  <c r="GC22" i="1"/>
  <c r="GC23" i="1"/>
  <c r="GC27" i="1"/>
  <c r="GC28" i="1"/>
  <c r="GC32" i="1"/>
  <c r="GC33" i="1"/>
  <c r="GC37" i="1"/>
  <c r="GC38" i="1"/>
  <c r="GC42" i="1"/>
  <c r="GC45" i="1"/>
  <c r="GC47" i="1"/>
  <c r="GC81" i="1"/>
  <c r="GD18" i="1"/>
  <c r="GD19" i="1"/>
  <c r="GD22" i="1"/>
  <c r="GD23" i="1"/>
  <c r="GD27" i="1"/>
  <c r="GD28" i="1"/>
  <c r="GD32" i="1"/>
  <c r="GD33" i="1"/>
  <c r="GD37" i="1"/>
  <c r="GD38" i="1"/>
  <c r="GD42" i="1"/>
  <c r="GD45" i="1"/>
  <c r="GD47" i="1"/>
  <c r="GD81" i="1"/>
  <c r="GE18" i="1"/>
  <c r="GE19" i="1"/>
  <c r="GE22" i="1"/>
  <c r="GE23" i="1"/>
  <c r="GE27" i="1"/>
  <c r="GE28" i="1"/>
  <c r="GE32" i="1"/>
  <c r="GE33" i="1"/>
  <c r="GE37" i="1"/>
  <c r="GE38" i="1"/>
  <c r="GE42" i="1"/>
  <c r="GE45" i="1"/>
  <c r="GE47" i="1"/>
  <c r="GE81" i="1"/>
  <c r="GF18" i="1"/>
  <c r="GF19" i="1"/>
  <c r="GF22" i="1"/>
  <c r="GF23" i="1"/>
  <c r="GF27" i="1"/>
  <c r="GF28" i="1"/>
  <c r="GF32" i="1"/>
  <c r="GF33" i="1"/>
  <c r="GF37" i="1"/>
  <c r="GF38" i="1"/>
  <c r="GF42" i="1"/>
  <c r="GF45" i="1"/>
  <c r="GF47" i="1"/>
  <c r="GF81" i="1"/>
  <c r="GG18" i="1"/>
  <c r="GG19" i="1"/>
  <c r="GG22" i="1"/>
  <c r="GG23" i="1"/>
  <c r="GG27" i="1"/>
  <c r="GG28" i="1"/>
  <c r="GG32" i="1"/>
  <c r="GG33" i="1"/>
  <c r="GG37" i="1"/>
  <c r="GG38" i="1"/>
  <c r="GG42" i="1"/>
  <c r="GG45" i="1"/>
  <c r="GG47" i="1"/>
  <c r="GG81" i="1"/>
  <c r="GH18" i="1"/>
  <c r="GH19" i="1"/>
  <c r="GH22" i="1"/>
  <c r="GH23" i="1"/>
  <c r="GH27" i="1"/>
  <c r="GH28" i="1"/>
  <c r="GH32" i="1"/>
  <c r="GH33" i="1"/>
  <c r="GH37" i="1"/>
  <c r="GH38" i="1"/>
  <c r="GH42" i="1"/>
  <c r="GH45" i="1"/>
  <c r="GH47" i="1"/>
  <c r="GH81" i="1"/>
  <c r="GI18" i="1"/>
  <c r="GI19" i="1"/>
  <c r="GI22" i="1"/>
  <c r="GI23" i="1"/>
  <c r="GI27" i="1"/>
  <c r="GI28" i="1"/>
  <c r="GI32" i="1"/>
  <c r="GI33" i="1"/>
  <c r="GI37" i="1"/>
  <c r="GI38" i="1"/>
  <c r="GI42" i="1"/>
  <c r="GI45" i="1"/>
  <c r="GI47" i="1"/>
  <c r="GI81" i="1"/>
  <c r="GJ18" i="1"/>
  <c r="GJ19" i="1"/>
  <c r="GJ22" i="1"/>
  <c r="GJ23" i="1"/>
  <c r="GJ27" i="1"/>
  <c r="GJ28" i="1"/>
  <c r="GJ32" i="1"/>
  <c r="GJ33" i="1"/>
  <c r="GJ37" i="1"/>
  <c r="GJ38" i="1"/>
  <c r="GJ42" i="1"/>
  <c r="GJ45" i="1"/>
  <c r="GJ47" i="1"/>
  <c r="GJ81" i="1"/>
  <c r="GK18" i="1"/>
  <c r="GK19" i="1"/>
  <c r="GK22" i="1"/>
  <c r="GK23" i="1"/>
  <c r="GK27" i="1"/>
  <c r="GK28" i="1"/>
  <c r="GK32" i="1"/>
  <c r="GK33" i="1"/>
  <c r="GK37" i="1"/>
  <c r="GK38" i="1"/>
  <c r="GK42" i="1"/>
  <c r="GK45" i="1"/>
  <c r="GK47" i="1"/>
  <c r="GK81" i="1"/>
  <c r="GL18" i="1"/>
  <c r="GL19" i="1"/>
  <c r="GL22" i="1"/>
  <c r="GL23" i="1"/>
  <c r="GL27" i="1"/>
  <c r="GL28" i="1"/>
  <c r="GL32" i="1"/>
  <c r="GL33" i="1"/>
  <c r="GL37" i="1"/>
  <c r="GL38" i="1"/>
  <c r="GL42" i="1"/>
  <c r="GL45" i="1"/>
  <c r="GL47" i="1"/>
  <c r="GL81" i="1"/>
  <c r="GM18" i="1"/>
  <c r="GM19" i="1"/>
  <c r="GM22" i="1"/>
  <c r="GM23" i="1"/>
  <c r="GM27" i="1"/>
  <c r="GM28" i="1"/>
  <c r="GM32" i="1"/>
  <c r="GM33" i="1"/>
  <c r="GM37" i="1"/>
  <c r="GM38" i="1"/>
  <c r="GM42" i="1"/>
  <c r="GM45" i="1"/>
  <c r="GM47" i="1"/>
  <c r="GM81" i="1"/>
  <c r="GN18" i="1"/>
  <c r="GN19" i="1"/>
  <c r="GN22" i="1"/>
  <c r="GN23" i="1"/>
  <c r="GN27" i="1"/>
  <c r="GN28" i="1"/>
  <c r="GN32" i="1"/>
  <c r="GN33" i="1"/>
  <c r="GN37" i="1"/>
  <c r="GN38" i="1"/>
  <c r="GN42" i="1"/>
  <c r="GN45" i="1"/>
  <c r="GN47" i="1"/>
  <c r="GN81" i="1"/>
  <c r="GO18" i="1"/>
  <c r="GO19" i="1"/>
  <c r="GO22" i="1"/>
  <c r="GO23" i="1"/>
  <c r="GO27" i="1"/>
  <c r="GO28" i="1"/>
  <c r="GO32" i="1"/>
  <c r="GO33" i="1"/>
  <c r="GO37" i="1"/>
  <c r="GO38" i="1"/>
  <c r="GO42" i="1"/>
  <c r="GO45" i="1"/>
  <c r="GO47" i="1"/>
  <c r="GO81" i="1"/>
  <c r="GP18" i="1"/>
  <c r="GP19" i="1"/>
  <c r="GP22" i="1"/>
  <c r="GP23" i="1"/>
  <c r="GP27" i="1"/>
  <c r="GP28" i="1"/>
  <c r="GP32" i="1"/>
  <c r="GP33" i="1"/>
  <c r="GP37" i="1"/>
  <c r="GP38" i="1"/>
  <c r="GP42" i="1"/>
  <c r="GP45" i="1"/>
  <c r="GP47" i="1"/>
  <c r="GP81" i="1"/>
  <c r="GQ18" i="1"/>
  <c r="GQ19" i="1"/>
  <c r="GQ22" i="1"/>
  <c r="GQ23" i="1"/>
  <c r="GQ27" i="1"/>
  <c r="GQ28" i="1"/>
  <c r="GQ32" i="1"/>
  <c r="GQ33" i="1"/>
  <c r="GQ37" i="1"/>
  <c r="GQ38" i="1"/>
  <c r="GQ42" i="1"/>
  <c r="GQ45" i="1"/>
  <c r="GQ47" i="1"/>
  <c r="GQ81" i="1"/>
  <c r="GR18" i="1"/>
  <c r="GR19" i="1"/>
  <c r="GR22" i="1"/>
  <c r="GR23" i="1"/>
  <c r="GR27" i="1"/>
  <c r="GR28" i="1"/>
  <c r="GR32" i="1"/>
  <c r="GR33" i="1"/>
  <c r="GR37" i="1"/>
  <c r="GR38" i="1"/>
  <c r="GR42" i="1"/>
  <c r="GR45" i="1"/>
  <c r="GR47" i="1"/>
  <c r="GR81" i="1"/>
  <c r="GS18" i="1"/>
  <c r="GS19" i="1"/>
  <c r="GS22" i="1"/>
  <c r="GS23" i="1"/>
  <c r="GS27" i="1"/>
  <c r="GS28" i="1"/>
  <c r="GS32" i="1"/>
  <c r="GS33" i="1"/>
  <c r="GS37" i="1"/>
  <c r="GS38" i="1"/>
  <c r="GS42" i="1"/>
  <c r="GS45" i="1"/>
  <c r="GS47" i="1"/>
  <c r="GS81" i="1"/>
  <c r="GT18" i="1"/>
  <c r="GT19" i="1"/>
  <c r="GT22" i="1"/>
  <c r="GT23" i="1"/>
  <c r="GT27" i="1"/>
  <c r="GT28" i="1"/>
  <c r="GT32" i="1"/>
  <c r="GT33" i="1"/>
  <c r="GT37" i="1"/>
  <c r="GT38" i="1"/>
  <c r="GT42" i="1"/>
  <c r="GT45" i="1"/>
  <c r="GT47" i="1"/>
  <c r="GT81" i="1"/>
  <c r="GU18" i="1"/>
  <c r="GU19" i="1"/>
  <c r="GU22" i="1"/>
  <c r="GU23" i="1"/>
  <c r="GU27" i="1"/>
  <c r="GU28" i="1"/>
  <c r="GU32" i="1"/>
  <c r="GU33" i="1"/>
  <c r="GU37" i="1"/>
  <c r="GU38" i="1"/>
  <c r="GU42" i="1"/>
  <c r="GU45" i="1"/>
  <c r="GU47" i="1"/>
  <c r="GU81" i="1"/>
  <c r="GV18" i="1"/>
  <c r="GV19" i="1"/>
  <c r="GV22" i="1"/>
  <c r="GV23" i="1"/>
  <c r="GV27" i="1"/>
  <c r="GV28" i="1"/>
  <c r="GV32" i="1"/>
  <c r="GV33" i="1"/>
  <c r="GV37" i="1"/>
  <c r="GV38" i="1"/>
  <c r="GV42" i="1"/>
  <c r="GV45" i="1"/>
  <c r="GV47" i="1"/>
  <c r="GV81" i="1"/>
  <c r="GW18" i="1"/>
  <c r="GW19" i="1"/>
  <c r="GW22" i="1"/>
  <c r="GW23" i="1"/>
  <c r="GW27" i="1"/>
  <c r="GW28" i="1"/>
  <c r="GW32" i="1"/>
  <c r="GW33" i="1"/>
  <c r="GW37" i="1"/>
  <c r="GW38" i="1"/>
  <c r="GW42" i="1"/>
  <c r="GW45" i="1"/>
  <c r="GW47" i="1"/>
  <c r="GW81" i="1"/>
  <c r="GX18" i="1"/>
  <c r="GX19" i="1"/>
  <c r="GX22" i="1"/>
  <c r="GX23" i="1"/>
  <c r="GX27" i="1"/>
  <c r="GX28" i="1"/>
  <c r="GX32" i="1"/>
  <c r="GX33" i="1"/>
  <c r="GX37" i="1"/>
  <c r="GX38" i="1"/>
  <c r="GX42" i="1"/>
  <c r="GX45" i="1"/>
  <c r="GX47" i="1"/>
  <c r="GX81" i="1"/>
  <c r="GY18" i="1"/>
  <c r="GY19" i="1"/>
  <c r="GY22" i="1"/>
  <c r="GY23" i="1"/>
  <c r="GY27" i="1"/>
  <c r="GY28" i="1"/>
  <c r="GY32" i="1"/>
  <c r="GY33" i="1"/>
  <c r="GY37" i="1"/>
  <c r="GY38" i="1"/>
  <c r="GY42" i="1"/>
  <c r="GY45" i="1"/>
  <c r="GY47" i="1"/>
  <c r="GY81" i="1"/>
  <c r="GZ18" i="1"/>
  <c r="GZ19" i="1"/>
  <c r="GZ22" i="1"/>
  <c r="GZ23" i="1"/>
  <c r="GZ27" i="1"/>
  <c r="GZ28" i="1"/>
  <c r="GZ32" i="1"/>
  <c r="GZ33" i="1"/>
  <c r="GZ37" i="1"/>
  <c r="GZ38" i="1"/>
  <c r="GZ42" i="1"/>
  <c r="GZ45" i="1"/>
  <c r="GZ47" i="1"/>
  <c r="GZ81" i="1"/>
  <c r="HA18" i="1"/>
  <c r="HA19" i="1"/>
  <c r="HA22" i="1"/>
  <c r="HA23" i="1"/>
  <c r="HA27" i="1"/>
  <c r="HA28" i="1"/>
  <c r="HA32" i="1"/>
  <c r="HA33" i="1"/>
  <c r="HA37" i="1"/>
  <c r="HA38" i="1"/>
  <c r="HA42" i="1"/>
  <c r="HA45" i="1"/>
  <c r="HA47" i="1"/>
  <c r="HA81" i="1"/>
  <c r="HB18" i="1"/>
  <c r="HB19" i="1"/>
  <c r="HB22" i="1"/>
  <c r="HB23" i="1"/>
  <c r="HB27" i="1"/>
  <c r="HB28" i="1"/>
  <c r="HB32" i="1"/>
  <c r="HB33" i="1"/>
  <c r="HB37" i="1"/>
  <c r="HB38" i="1"/>
  <c r="HB42" i="1"/>
  <c r="HB45" i="1"/>
  <c r="HB47" i="1"/>
  <c r="HB81" i="1"/>
  <c r="HC18" i="1"/>
  <c r="HC19" i="1"/>
  <c r="HC22" i="1"/>
  <c r="HC23" i="1"/>
  <c r="HC27" i="1"/>
  <c r="HC28" i="1"/>
  <c r="HC32" i="1"/>
  <c r="HC33" i="1"/>
  <c r="HC37" i="1"/>
  <c r="HC38" i="1"/>
  <c r="HC42" i="1"/>
  <c r="HC45" i="1"/>
  <c r="HC47" i="1"/>
  <c r="HC81" i="1"/>
  <c r="HD18" i="1"/>
  <c r="HD19" i="1"/>
  <c r="HD22" i="1"/>
  <c r="HD23" i="1"/>
  <c r="HD27" i="1"/>
  <c r="HD28" i="1"/>
  <c r="HD32" i="1"/>
  <c r="HD33" i="1"/>
  <c r="HD37" i="1"/>
  <c r="HD38" i="1"/>
  <c r="HD42" i="1"/>
  <c r="HD45" i="1"/>
  <c r="HD47" i="1"/>
  <c r="HD81" i="1"/>
  <c r="HE18" i="1"/>
  <c r="HE19" i="1"/>
  <c r="HE22" i="1"/>
  <c r="HE23" i="1"/>
  <c r="HE27" i="1"/>
  <c r="HE28" i="1"/>
  <c r="HE32" i="1"/>
  <c r="HE33" i="1"/>
  <c r="HE37" i="1"/>
  <c r="HE38" i="1"/>
  <c r="HE42" i="1"/>
  <c r="HE45" i="1"/>
  <c r="HE47" i="1"/>
  <c r="HE81" i="1"/>
  <c r="HF18" i="1"/>
  <c r="HF19" i="1"/>
  <c r="HF22" i="1"/>
  <c r="HF23" i="1"/>
  <c r="HF27" i="1"/>
  <c r="HF28" i="1"/>
  <c r="HF32" i="1"/>
  <c r="HF33" i="1"/>
  <c r="HF37" i="1"/>
  <c r="HF38" i="1"/>
  <c r="HF42" i="1"/>
  <c r="HF45" i="1"/>
  <c r="HF47" i="1"/>
  <c r="HF81" i="1"/>
  <c r="HG18" i="1"/>
  <c r="HG19" i="1"/>
  <c r="HG22" i="1"/>
  <c r="HG23" i="1"/>
  <c r="HG27" i="1"/>
  <c r="HG28" i="1"/>
  <c r="HG32" i="1"/>
  <c r="HG33" i="1"/>
  <c r="HG37" i="1"/>
  <c r="HG38" i="1"/>
  <c r="HG42" i="1"/>
  <c r="HG45" i="1"/>
  <c r="HG47" i="1"/>
  <c r="HG81" i="1"/>
  <c r="HH18" i="1"/>
  <c r="HH19" i="1"/>
  <c r="HH22" i="1"/>
  <c r="HH23" i="1"/>
  <c r="HH27" i="1"/>
  <c r="HH28" i="1"/>
  <c r="HH32" i="1"/>
  <c r="HH33" i="1"/>
  <c r="HH37" i="1"/>
  <c r="HH38" i="1"/>
  <c r="HH42" i="1"/>
  <c r="HH45" i="1"/>
  <c r="HH47" i="1"/>
  <c r="HH81" i="1"/>
  <c r="HI18" i="1"/>
  <c r="HI19" i="1"/>
  <c r="HI22" i="1"/>
  <c r="HI23" i="1"/>
  <c r="HI27" i="1"/>
  <c r="HI28" i="1"/>
  <c r="HI32" i="1"/>
  <c r="HI33" i="1"/>
  <c r="HI37" i="1"/>
  <c r="HI38" i="1"/>
  <c r="HI42" i="1"/>
  <c r="HI45" i="1"/>
  <c r="HI47" i="1"/>
  <c r="HI81" i="1"/>
  <c r="HJ18" i="1"/>
  <c r="HJ19" i="1"/>
  <c r="HJ22" i="1"/>
  <c r="HJ23" i="1"/>
  <c r="HJ27" i="1"/>
  <c r="HJ28" i="1"/>
  <c r="HJ32" i="1"/>
  <c r="HJ33" i="1"/>
  <c r="HJ37" i="1"/>
  <c r="HJ38" i="1"/>
  <c r="HJ42" i="1"/>
  <c r="HJ45" i="1"/>
  <c r="HJ47" i="1"/>
  <c r="HJ81" i="1"/>
  <c r="HK18" i="1"/>
  <c r="HK19" i="1"/>
  <c r="HK22" i="1"/>
  <c r="HK23" i="1"/>
  <c r="HK27" i="1"/>
  <c r="HK28" i="1"/>
  <c r="HK32" i="1"/>
  <c r="HK33" i="1"/>
  <c r="HK37" i="1"/>
  <c r="HK38" i="1"/>
  <c r="HK42" i="1"/>
  <c r="HK45" i="1"/>
  <c r="HK47" i="1"/>
  <c r="HK81" i="1"/>
  <c r="HL18" i="1"/>
  <c r="HL19" i="1"/>
  <c r="HL22" i="1"/>
  <c r="HL23" i="1"/>
  <c r="HL27" i="1"/>
  <c r="HL28" i="1"/>
  <c r="HL32" i="1"/>
  <c r="HL33" i="1"/>
  <c r="HL37" i="1"/>
  <c r="HL38" i="1"/>
  <c r="HL42" i="1"/>
  <c r="HL45" i="1"/>
  <c r="HL47" i="1"/>
  <c r="HL81" i="1"/>
  <c r="HM18" i="1"/>
  <c r="HM19" i="1"/>
  <c r="HM22" i="1"/>
  <c r="HM23" i="1"/>
  <c r="HM27" i="1"/>
  <c r="HM28" i="1"/>
  <c r="HM32" i="1"/>
  <c r="HM33" i="1"/>
  <c r="HM37" i="1"/>
  <c r="HM38" i="1"/>
  <c r="HM42" i="1"/>
  <c r="HM45" i="1"/>
  <c r="HM47" i="1"/>
  <c r="HM81" i="1"/>
  <c r="HN18" i="1"/>
  <c r="HN19" i="1"/>
  <c r="HN22" i="1"/>
  <c r="HN23" i="1"/>
  <c r="HN27" i="1"/>
  <c r="HN28" i="1"/>
  <c r="HN32" i="1"/>
  <c r="HN33" i="1"/>
  <c r="HN37" i="1"/>
  <c r="HN38" i="1"/>
  <c r="HN42" i="1"/>
  <c r="HN45" i="1"/>
  <c r="HN47" i="1"/>
  <c r="HN81" i="1"/>
  <c r="HO18" i="1"/>
  <c r="HO19" i="1"/>
  <c r="HO22" i="1"/>
  <c r="HO23" i="1"/>
  <c r="HO27" i="1"/>
  <c r="HO28" i="1"/>
  <c r="HO32" i="1"/>
  <c r="HO33" i="1"/>
  <c r="HO37" i="1"/>
  <c r="HO38" i="1"/>
  <c r="HO42" i="1"/>
  <c r="HO45" i="1"/>
  <c r="HO47" i="1"/>
  <c r="HO81" i="1"/>
  <c r="HP18" i="1"/>
  <c r="HP19" i="1"/>
  <c r="HP22" i="1"/>
  <c r="HP23" i="1"/>
  <c r="HP27" i="1"/>
  <c r="HP28" i="1"/>
  <c r="HP32" i="1"/>
  <c r="HP33" i="1"/>
  <c r="HP37" i="1"/>
  <c r="HP38" i="1"/>
  <c r="HP42" i="1"/>
  <c r="HP45" i="1"/>
  <c r="HP47" i="1"/>
  <c r="HP81" i="1"/>
  <c r="HQ18" i="1"/>
  <c r="HQ19" i="1"/>
  <c r="HQ22" i="1"/>
  <c r="HQ23" i="1"/>
  <c r="HQ27" i="1"/>
  <c r="HQ28" i="1"/>
  <c r="HQ32" i="1"/>
  <c r="HQ33" i="1"/>
  <c r="HQ37" i="1"/>
  <c r="HQ38" i="1"/>
  <c r="HQ42" i="1"/>
  <c r="HQ45" i="1"/>
  <c r="HQ47" i="1"/>
  <c r="HQ81" i="1"/>
  <c r="HR18" i="1"/>
  <c r="HR19" i="1"/>
  <c r="HR22" i="1"/>
  <c r="HR23" i="1"/>
  <c r="HR27" i="1"/>
  <c r="HR28" i="1"/>
  <c r="HR32" i="1"/>
  <c r="HR33" i="1"/>
  <c r="HR37" i="1"/>
  <c r="HR38" i="1"/>
  <c r="HR42" i="1"/>
  <c r="HR45" i="1"/>
  <c r="HR47" i="1"/>
  <c r="HR81" i="1"/>
  <c r="HS18" i="1"/>
  <c r="HS19" i="1"/>
  <c r="HS22" i="1"/>
  <c r="HS23" i="1"/>
  <c r="HS27" i="1"/>
  <c r="HS28" i="1"/>
  <c r="HS32" i="1"/>
  <c r="HS33" i="1"/>
  <c r="HS37" i="1"/>
  <c r="HS38" i="1"/>
  <c r="HS42" i="1"/>
  <c r="HS45" i="1"/>
  <c r="HS47" i="1"/>
  <c r="HS81" i="1"/>
  <c r="HT18" i="1"/>
  <c r="HT19" i="1"/>
  <c r="HT22" i="1"/>
  <c r="HT23" i="1"/>
  <c r="HT27" i="1"/>
  <c r="HT28" i="1"/>
  <c r="HT32" i="1"/>
  <c r="HT33" i="1"/>
  <c r="HT37" i="1"/>
  <c r="HT38" i="1"/>
  <c r="HT42" i="1"/>
  <c r="HT45" i="1"/>
  <c r="HT47" i="1"/>
  <c r="HT81" i="1"/>
  <c r="HU18" i="1"/>
  <c r="HU19" i="1"/>
  <c r="HU22" i="1"/>
  <c r="HU23" i="1"/>
  <c r="HU27" i="1"/>
  <c r="HU28" i="1"/>
  <c r="HU32" i="1"/>
  <c r="HU33" i="1"/>
  <c r="HU37" i="1"/>
  <c r="HU38" i="1"/>
  <c r="HU42" i="1"/>
  <c r="HU45" i="1"/>
  <c r="HU47" i="1"/>
  <c r="HU81" i="1"/>
  <c r="HV18" i="1"/>
  <c r="HV19" i="1"/>
  <c r="HV22" i="1"/>
  <c r="HV23" i="1"/>
  <c r="HV27" i="1"/>
  <c r="HV28" i="1"/>
  <c r="HV32" i="1"/>
  <c r="HV33" i="1"/>
  <c r="HV37" i="1"/>
  <c r="HV38" i="1"/>
  <c r="HV42" i="1"/>
  <c r="HV45" i="1"/>
  <c r="HV47" i="1"/>
  <c r="HV81" i="1"/>
  <c r="HW18" i="1"/>
  <c r="HW19" i="1"/>
  <c r="HW22" i="1"/>
  <c r="HW23" i="1"/>
  <c r="HW27" i="1"/>
  <c r="HW28" i="1"/>
  <c r="HW32" i="1"/>
  <c r="HW33" i="1"/>
  <c r="HW37" i="1"/>
  <c r="HW38" i="1"/>
  <c r="HW42" i="1"/>
  <c r="HW45" i="1"/>
  <c r="HW47" i="1"/>
  <c r="HW81" i="1"/>
  <c r="HX18" i="1"/>
  <c r="HX19" i="1"/>
  <c r="HX22" i="1"/>
  <c r="HX23" i="1"/>
  <c r="HX27" i="1"/>
  <c r="HX28" i="1"/>
  <c r="HX32" i="1"/>
  <c r="HX33" i="1"/>
  <c r="HX37" i="1"/>
  <c r="HX38" i="1"/>
  <c r="HX42" i="1"/>
  <c r="HX45" i="1"/>
  <c r="HX47" i="1"/>
  <c r="HX81" i="1"/>
  <c r="HY18" i="1"/>
  <c r="HY19" i="1"/>
  <c r="HY22" i="1"/>
  <c r="HY23" i="1"/>
  <c r="HY27" i="1"/>
  <c r="HY28" i="1"/>
  <c r="HY32" i="1"/>
  <c r="HY33" i="1"/>
  <c r="HY37" i="1"/>
  <c r="HY38" i="1"/>
  <c r="HY42" i="1"/>
  <c r="HY45" i="1"/>
  <c r="HY47" i="1"/>
  <c r="HY81" i="1"/>
  <c r="HZ18" i="1"/>
  <c r="HZ19" i="1"/>
  <c r="HZ22" i="1"/>
  <c r="HZ23" i="1"/>
  <c r="HZ27" i="1"/>
  <c r="HZ28" i="1"/>
  <c r="HZ32" i="1"/>
  <c r="HZ33" i="1"/>
  <c r="HZ37" i="1"/>
  <c r="HZ38" i="1"/>
  <c r="HZ42" i="1"/>
  <c r="HZ45" i="1"/>
  <c r="HZ47" i="1"/>
  <c r="HZ81" i="1"/>
  <c r="IA18" i="1"/>
  <c r="IA19" i="1"/>
  <c r="IA22" i="1"/>
  <c r="IA23" i="1"/>
  <c r="IA27" i="1"/>
  <c r="IA28" i="1"/>
  <c r="IA32" i="1"/>
  <c r="IA33" i="1"/>
  <c r="IA37" i="1"/>
  <c r="IA38" i="1"/>
  <c r="IA42" i="1"/>
  <c r="IA45" i="1"/>
  <c r="IA47" i="1"/>
  <c r="IA81" i="1"/>
  <c r="IB18" i="1"/>
  <c r="IB19" i="1"/>
  <c r="IB22" i="1"/>
  <c r="IB23" i="1"/>
  <c r="IB27" i="1"/>
  <c r="IB28" i="1"/>
  <c r="IB32" i="1"/>
  <c r="IB33" i="1"/>
  <c r="IB37" i="1"/>
  <c r="IB38" i="1"/>
  <c r="IB42" i="1"/>
  <c r="IB45" i="1"/>
  <c r="IB47" i="1"/>
  <c r="IB81" i="1"/>
  <c r="IC18" i="1"/>
  <c r="IC19" i="1"/>
  <c r="IC22" i="1"/>
  <c r="IC23" i="1"/>
  <c r="IC27" i="1"/>
  <c r="IC28" i="1"/>
  <c r="IC32" i="1"/>
  <c r="IC33" i="1"/>
  <c r="IC37" i="1"/>
  <c r="IC38" i="1"/>
  <c r="IC42" i="1"/>
  <c r="IC45" i="1"/>
  <c r="IC47" i="1"/>
  <c r="IC81" i="1"/>
  <c r="ID18" i="1"/>
  <c r="ID19" i="1"/>
  <c r="ID22" i="1"/>
  <c r="ID23" i="1"/>
  <c r="ID27" i="1"/>
  <c r="ID28" i="1"/>
  <c r="ID32" i="1"/>
  <c r="ID33" i="1"/>
  <c r="ID37" i="1"/>
  <c r="ID38" i="1"/>
  <c r="ID42" i="1"/>
  <c r="ID45" i="1"/>
  <c r="ID47" i="1"/>
  <c r="ID81" i="1"/>
  <c r="IE18" i="1"/>
  <c r="IE19" i="1"/>
  <c r="IE22" i="1"/>
  <c r="IE23" i="1"/>
  <c r="IE27" i="1"/>
  <c r="IE28" i="1"/>
  <c r="IE32" i="1"/>
  <c r="IE33" i="1"/>
  <c r="IE37" i="1"/>
  <c r="IE38" i="1"/>
  <c r="IE42" i="1"/>
  <c r="IE45" i="1"/>
  <c r="IE47" i="1"/>
  <c r="IE81" i="1"/>
  <c r="IF18" i="1"/>
  <c r="IF19" i="1"/>
  <c r="IF22" i="1"/>
  <c r="IF23" i="1"/>
  <c r="IF27" i="1"/>
  <c r="IF28" i="1"/>
  <c r="IF32" i="1"/>
  <c r="IF33" i="1"/>
  <c r="IF37" i="1"/>
  <c r="IF38" i="1"/>
  <c r="IF42" i="1"/>
  <c r="IF45" i="1"/>
  <c r="IF47" i="1"/>
  <c r="IF81" i="1"/>
  <c r="IG18" i="1"/>
  <c r="IG19" i="1"/>
  <c r="IG22" i="1"/>
  <c r="IG23" i="1"/>
  <c r="IG27" i="1"/>
  <c r="IG28" i="1"/>
  <c r="IG32" i="1"/>
  <c r="IG33" i="1"/>
  <c r="IG37" i="1"/>
  <c r="IG38" i="1"/>
  <c r="IG42" i="1"/>
  <c r="IG45" i="1"/>
  <c r="IG47" i="1"/>
  <c r="IG81" i="1"/>
  <c r="IH18" i="1"/>
  <c r="IH19" i="1"/>
  <c r="IH22" i="1"/>
  <c r="IH23" i="1"/>
  <c r="IH27" i="1"/>
  <c r="IH28" i="1"/>
  <c r="IH32" i="1"/>
  <c r="IH33" i="1"/>
  <c r="IH37" i="1"/>
  <c r="IH38" i="1"/>
  <c r="IH42" i="1"/>
  <c r="IH45" i="1"/>
  <c r="IH47" i="1"/>
  <c r="IH81" i="1"/>
  <c r="II18" i="1"/>
  <c r="II19" i="1"/>
  <c r="II22" i="1"/>
  <c r="II23" i="1"/>
  <c r="II27" i="1"/>
  <c r="II28" i="1"/>
  <c r="II32" i="1"/>
  <c r="II33" i="1"/>
  <c r="II37" i="1"/>
  <c r="II38" i="1"/>
  <c r="II42" i="1"/>
  <c r="II45" i="1"/>
  <c r="II47" i="1"/>
  <c r="II81"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AY83" i="1"/>
  <c r="AZ83" i="1"/>
  <c r="BA83" i="1"/>
  <c r="BB83" i="1"/>
  <c r="C66" i="1"/>
  <c r="C44" i="13"/>
  <c r="C60" i="1"/>
  <c r="C63" i="1"/>
  <c r="C76" i="1"/>
  <c r="C45" i="13"/>
  <c r="D15" i="5"/>
  <c r="D20" i="5"/>
  <c r="D19" i="5"/>
  <c r="D18" i="5"/>
  <c r="D17" i="5"/>
  <c r="D18" i="13"/>
  <c r="E18" i="13"/>
  <c r="D14" i="13"/>
  <c r="E14" i="13"/>
  <c r="D22" i="13"/>
  <c r="E22" i="13"/>
  <c r="D26" i="13"/>
  <c r="E26" i="13"/>
  <c r="D30" i="13"/>
  <c r="C32" i="13"/>
  <c r="E30" i="13"/>
  <c r="E35" i="13"/>
  <c r="F14" i="13"/>
  <c r="F18" i="13"/>
  <c r="F22" i="13"/>
  <c r="F26" i="13"/>
  <c r="F30" i="13"/>
  <c r="F35" i="13"/>
  <c r="G14" i="13"/>
  <c r="G18" i="13"/>
  <c r="G22" i="13"/>
  <c r="G26" i="13"/>
  <c r="G30" i="13"/>
  <c r="G35" i="13"/>
  <c r="H14" i="13"/>
  <c r="H18" i="13"/>
  <c r="H22" i="13"/>
  <c r="H26" i="13"/>
  <c r="H30" i="13"/>
  <c r="H35" i="13"/>
  <c r="I14" i="13"/>
  <c r="I18" i="13"/>
  <c r="I22" i="13"/>
  <c r="I26" i="13"/>
  <c r="I30" i="13"/>
  <c r="I35" i="13"/>
  <c r="J14" i="13"/>
  <c r="J18" i="13"/>
  <c r="J22" i="13"/>
  <c r="J26" i="13"/>
  <c r="J30" i="13"/>
  <c r="J35" i="13"/>
  <c r="K14" i="13"/>
  <c r="K18" i="13"/>
  <c r="K22" i="13"/>
  <c r="K26" i="13"/>
  <c r="K30" i="13"/>
  <c r="K35" i="13"/>
  <c r="L14" i="13"/>
  <c r="L18" i="13"/>
  <c r="L22" i="13"/>
  <c r="L26" i="13"/>
  <c r="L30" i="13"/>
  <c r="L35" i="13"/>
  <c r="M14" i="13"/>
  <c r="M18" i="13"/>
  <c r="M22" i="13"/>
  <c r="M26" i="13"/>
  <c r="M30" i="13"/>
  <c r="M35" i="13"/>
  <c r="N14" i="13"/>
  <c r="N18" i="13"/>
  <c r="N22" i="13"/>
  <c r="N26" i="13"/>
  <c r="N30" i="13"/>
  <c r="N35" i="13"/>
  <c r="O14" i="13"/>
  <c r="O18" i="13"/>
  <c r="O22" i="13"/>
  <c r="O26" i="13"/>
  <c r="O30" i="13"/>
  <c r="O35" i="13"/>
  <c r="P14" i="13"/>
  <c r="P18" i="13"/>
  <c r="P22" i="13"/>
  <c r="P26" i="13"/>
  <c r="P30" i="13"/>
  <c r="P35" i="13"/>
  <c r="Q14" i="13"/>
  <c r="Q18" i="13"/>
  <c r="Q22" i="13"/>
  <c r="Q26" i="13"/>
  <c r="Q30" i="13"/>
  <c r="Q35" i="13"/>
  <c r="R14" i="13"/>
  <c r="R18" i="13"/>
  <c r="R22" i="13"/>
  <c r="R26" i="13"/>
  <c r="R30" i="13"/>
  <c r="R35" i="13"/>
  <c r="S14" i="13"/>
  <c r="S18" i="13"/>
  <c r="S22" i="13"/>
  <c r="S26" i="13"/>
  <c r="S30" i="13"/>
  <c r="S35" i="13"/>
  <c r="T14" i="13"/>
  <c r="T18" i="13"/>
  <c r="T22" i="13"/>
  <c r="T26" i="13"/>
  <c r="T30" i="13"/>
  <c r="T35" i="13"/>
  <c r="U14" i="13"/>
  <c r="U18" i="13"/>
  <c r="U22" i="13"/>
  <c r="U26" i="13"/>
  <c r="U30" i="13"/>
  <c r="U35" i="13"/>
  <c r="V14" i="13"/>
  <c r="V18" i="13"/>
  <c r="V22" i="13"/>
  <c r="V26" i="13"/>
  <c r="V30" i="13"/>
  <c r="V35" i="13"/>
  <c r="W14" i="13"/>
  <c r="W18" i="13"/>
  <c r="W22" i="13"/>
  <c r="W26" i="13"/>
  <c r="W30" i="13"/>
  <c r="W35" i="13"/>
  <c r="X14" i="13"/>
  <c r="X18" i="13"/>
  <c r="X22" i="13"/>
  <c r="X26" i="13"/>
  <c r="X30" i="13"/>
  <c r="X35" i="13"/>
  <c r="Y14" i="13"/>
  <c r="Y18" i="13"/>
  <c r="Y22" i="13"/>
  <c r="Y26" i="13"/>
  <c r="Y30" i="13"/>
  <c r="Y35" i="13"/>
  <c r="Z14" i="13"/>
  <c r="Z18" i="13"/>
  <c r="Z22" i="13"/>
  <c r="Z26" i="13"/>
  <c r="Z30" i="13"/>
  <c r="Z35" i="13"/>
  <c r="AA14" i="13"/>
  <c r="AA18" i="13"/>
  <c r="AA22" i="13"/>
  <c r="AA26" i="13"/>
  <c r="AA30" i="13"/>
  <c r="AA35" i="13"/>
  <c r="AB14" i="13"/>
  <c r="AB18" i="13"/>
  <c r="AB22" i="13"/>
  <c r="AB26" i="13"/>
  <c r="AB30" i="13"/>
  <c r="AB35" i="13"/>
  <c r="AC14" i="13"/>
  <c r="AC18" i="13"/>
  <c r="AC22" i="13"/>
  <c r="AC26" i="13"/>
  <c r="AC30" i="13"/>
  <c r="AC35" i="13"/>
  <c r="AD14" i="13"/>
  <c r="AD18" i="13"/>
  <c r="AD22" i="13"/>
  <c r="AD26" i="13"/>
  <c r="AD30" i="13"/>
  <c r="AD35" i="13"/>
  <c r="AE14" i="13"/>
  <c r="AE18" i="13"/>
  <c r="AE22" i="13"/>
  <c r="AE26" i="13"/>
  <c r="AE30" i="13"/>
  <c r="AE35" i="13"/>
  <c r="AF14" i="13"/>
  <c r="AF18" i="13"/>
  <c r="AF22" i="13"/>
  <c r="AF26" i="13"/>
  <c r="AF30" i="13"/>
  <c r="AF35" i="13"/>
  <c r="AG14" i="13"/>
  <c r="AG18" i="13"/>
  <c r="AG22" i="13"/>
  <c r="AG26" i="13"/>
  <c r="AG30" i="13"/>
  <c r="AG35" i="13"/>
  <c r="AH14" i="13"/>
  <c r="AH18" i="13"/>
  <c r="AH22" i="13"/>
  <c r="AH26" i="13"/>
  <c r="AH30" i="13"/>
  <c r="AH35" i="13"/>
  <c r="AI14" i="13"/>
  <c r="AI18" i="13"/>
  <c r="AI22" i="13"/>
  <c r="AI26" i="13"/>
  <c r="AI30" i="13"/>
  <c r="AI35" i="13"/>
  <c r="AJ14" i="13"/>
  <c r="AJ18" i="13"/>
  <c r="AJ22" i="13"/>
  <c r="AJ26" i="13"/>
  <c r="AJ30" i="13"/>
  <c r="AJ35" i="13"/>
  <c r="AK14" i="13"/>
  <c r="AK18" i="13"/>
  <c r="AK22" i="13"/>
  <c r="AK26" i="13"/>
  <c r="AK30" i="13"/>
  <c r="AK35" i="13"/>
  <c r="AL14" i="13"/>
  <c r="AL18" i="13"/>
  <c r="AL22" i="13"/>
  <c r="AL26" i="13"/>
  <c r="AL30" i="13"/>
  <c r="AL35" i="13"/>
  <c r="AM14" i="13"/>
  <c r="AM18" i="13"/>
  <c r="AM22" i="13"/>
  <c r="AM26" i="13"/>
  <c r="AM30" i="13"/>
  <c r="AM35" i="13"/>
  <c r="AN14" i="13"/>
  <c r="AN18" i="13"/>
  <c r="AN22" i="13"/>
  <c r="AN26" i="13"/>
  <c r="AN30" i="13"/>
  <c r="AN35" i="13"/>
  <c r="AO14" i="13"/>
  <c r="AO18" i="13"/>
  <c r="AO22" i="13"/>
  <c r="AO26" i="13"/>
  <c r="AO30" i="13"/>
  <c r="AO35" i="13"/>
  <c r="AP14" i="13"/>
  <c r="AP18" i="13"/>
  <c r="AP22" i="13"/>
  <c r="AP26" i="13"/>
  <c r="AP30" i="13"/>
  <c r="AP35" i="13"/>
  <c r="AQ14" i="13"/>
  <c r="AQ18" i="13"/>
  <c r="AQ22" i="13"/>
  <c r="AQ26" i="13"/>
  <c r="AQ30" i="13"/>
  <c r="AQ35" i="13"/>
  <c r="AR14" i="13"/>
  <c r="AR18" i="13"/>
  <c r="AR22" i="13"/>
  <c r="AR26" i="13"/>
  <c r="AR30" i="13"/>
  <c r="AR35" i="13"/>
  <c r="AS14" i="13"/>
  <c r="AS18" i="13"/>
  <c r="AS22" i="13"/>
  <c r="AS26" i="13"/>
  <c r="AS30" i="13"/>
  <c r="AS35" i="13"/>
  <c r="AT14" i="13"/>
  <c r="AT18" i="13"/>
  <c r="AT22" i="13"/>
  <c r="AT26" i="13"/>
  <c r="AT30" i="13"/>
  <c r="AT35" i="13"/>
  <c r="AU14" i="13"/>
  <c r="AU18" i="13"/>
  <c r="AU22" i="13"/>
  <c r="AU26" i="13"/>
  <c r="AU30" i="13"/>
  <c r="AU35" i="13"/>
  <c r="AV14" i="13"/>
  <c r="AV18" i="13"/>
  <c r="AV22" i="13"/>
  <c r="AV26" i="13"/>
  <c r="AV30" i="13"/>
  <c r="AV35" i="13"/>
  <c r="AW14" i="13"/>
  <c r="AW18" i="13"/>
  <c r="AW22" i="13"/>
  <c r="AW26" i="13"/>
  <c r="AW30" i="13"/>
  <c r="AW35" i="13"/>
  <c r="AX14" i="13"/>
  <c r="AX18" i="13"/>
  <c r="AX22" i="13"/>
  <c r="AX26" i="13"/>
  <c r="AX30" i="13"/>
  <c r="AX35" i="13"/>
  <c r="AY14" i="13"/>
  <c r="AY18" i="13"/>
  <c r="AY22" i="13"/>
  <c r="AY26" i="13"/>
  <c r="AY30" i="13"/>
  <c r="AY35" i="13"/>
  <c r="AZ14" i="13"/>
  <c r="AZ18" i="13"/>
  <c r="AZ22" i="13"/>
  <c r="AZ26" i="13"/>
  <c r="AZ30" i="13"/>
  <c r="AZ35" i="13"/>
  <c r="BA14" i="13"/>
  <c r="BA18" i="13"/>
  <c r="BA22" i="13"/>
  <c r="BA26" i="13"/>
  <c r="BA30" i="13"/>
  <c r="BA35" i="13"/>
  <c r="BB14" i="13"/>
  <c r="BB18" i="13"/>
  <c r="BB22" i="13"/>
  <c r="BB26" i="13"/>
  <c r="BB30" i="13"/>
  <c r="BB35" i="13"/>
  <c r="D35" i="13"/>
  <c r="C67" i="5"/>
  <c r="H32" i="5"/>
  <c r="D34" i="5"/>
  <c r="H34" i="5"/>
  <c r="D33" i="5"/>
  <c r="H33" i="5"/>
  <c r="D35" i="5"/>
  <c r="H35" i="5"/>
  <c r="D32" i="5"/>
  <c r="A37" i="1"/>
  <c r="A32" i="1"/>
  <c r="A18" i="1"/>
  <c r="B5" i="5"/>
  <c r="B4" i="5"/>
  <c r="B3" i="5"/>
  <c r="C59" i="9"/>
  <c r="C60" i="8"/>
  <c r="C31" i="8"/>
  <c r="E55" i="8"/>
  <c r="G32" i="5"/>
  <c r="C46" i="13"/>
  <c r="C31" i="13"/>
  <c r="H31" i="13"/>
  <c r="C104" i="9"/>
  <c r="C106" i="8"/>
  <c r="C105" i="1"/>
  <c r="I31" i="13"/>
  <c r="J31" i="13"/>
  <c r="D31" i="13"/>
  <c r="E31" i="13"/>
  <c r="F31" i="13"/>
  <c r="G31" i="13"/>
  <c r="K31" i="13"/>
  <c r="C106" i="1"/>
  <c r="C105" i="9"/>
  <c r="D36" i="13"/>
  <c r="L31" i="13"/>
  <c r="E36" i="13"/>
  <c r="F36" i="13"/>
  <c r="G36" i="13"/>
  <c r="H36" i="13"/>
  <c r="I36" i="13"/>
  <c r="M31" i="13"/>
  <c r="J36" i="13"/>
  <c r="N31" i="13"/>
  <c r="O31" i="13"/>
  <c r="K36" i="13"/>
  <c r="L36" i="13"/>
  <c r="P31" i="13"/>
  <c r="M36" i="13"/>
  <c r="Q31" i="13"/>
  <c r="R31" i="13"/>
  <c r="N36" i="13"/>
  <c r="O36" i="13"/>
  <c r="S31" i="13"/>
  <c r="P36" i="13"/>
  <c r="T31" i="13"/>
  <c r="U31" i="13"/>
  <c r="Q36" i="13"/>
  <c r="R36" i="13"/>
  <c r="V31" i="13"/>
  <c r="W31" i="13"/>
  <c r="S36" i="13"/>
  <c r="T36" i="13"/>
  <c r="X31" i="13"/>
  <c r="U36" i="13"/>
  <c r="Y31" i="13"/>
  <c r="V36" i="13"/>
  <c r="Z31" i="13"/>
  <c r="AA31" i="13"/>
  <c r="W36" i="13"/>
  <c r="X36" i="13"/>
  <c r="AB31" i="13"/>
  <c r="AC31" i="13"/>
  <c r="Y36" i="13"/>
  <c r="Z36" i="13"/>
  <c r="AD31" i="13"/>
  <c r="AE31" i="13"/>
  <c r="AA36" i="13"/>
  <c r="AB36" i="13"/>
  <c r="AF31" i="13"/>
  <c r="AG31" i="13"/>
  <c r="AC36" i="13"/>
  <c r="AH31" i="13"/>
  <c r="AD36" i="13"/>
  <c r="AE36" i="13"/>
  <c r="AI31" i="13"/>
  <c r="AJ31" i="13"/>
  <c r="AF36" i="13"/>
  <c r="AG36" i="13"/>
  <c r="AK31" i="13"/>
  <c r="AH36" i="13"/>
  <c r="AL31" i="13"/>
  <c r="AM31" i="13"/>
  <c r="AI36" i="13"/>
  <c r="AN31" i="13"/>
  <c r="AJ36" i="13"/>
  <c r="AK36" i="13"/>
  <c r="AO31" i="13"/>
  <c r="AP31" i="13"/>
  <c r="AL36" i="13"/>
  <c r="AM36" i="13"/>
  <c r="AQ31" i="13"/>
  <c r="AN36" i="13"/>
  <c r="AR31" i="13"/>
  <c r="AO36" i="13"/>
  <c r="AS31" i="13"/>
  <c r="AP36" i="13"/>
  <c r="AT31" i="13"/>
  <c r="AQ36" i="13"/>
  <c r="AU31" i="13"/>
  <c r="AV31" i="13"/>
  <c r="AR36" i="13"/>
  <c r="AW31" i="13"/>
  <c r="AS36" i="13"/>
  <c r="AX31" i="13"/>
  <c r="AT36" i="13"/>
  <c r="AU36" i="13"/>
  <c r="AY31" i="13"/>
  <c r="AV36" i="13"/>
  <c r="AZ31" i="13"/>
  <c r="BA31" i="13"/>
  <c r="AW36" i="13"/>
  <c r="AX36" i="13"/>
  <c r="BB31" i="13"/>
  <c r="AY36" i="13"/>
  <c r="AZ36" i="13"/>
  <c r="BA36" i="13"/>
  <c r="BB36" i="13"/>
  <c r="G35" i="5"/>
  <c r="G34" i="5"/>
  <c r="G33" i="5"/>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D109" i="10"/>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541" i="12"/>
  <c r="E542" i="12"/>
  <c r="E543" i="12"/>
  <c r="E544" i="12"/>
  <c r="E545" i="12"/>
  <c r="E546" i="12"/>
  <c r="B109" i="10"/>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425" i="12"/>
  <c r="F426" i="12"/>
  <c r="F427" i="12"/>
  <c r="F428" i="12"/>
  <c r="F429" i="12"/>
  <c r="F430" i="12"/>
  <c r="F431" i="12"/>
  <c r="F432" i="12"/>
  <c r="F433" i="12"/>
  <c r="F434" i="12"/>
  <c r="F435" i="12"/>
  <c r="F436" i="12"/>
  <c r="F437" i="12"/>
  <c r="F438" i="12"/>
  <c r="F439" i="12"/>
  <c r="F440" i="12"/>
  <c r="F441" i="12"/>
  <c r="F442" i="12"/>
  <c r="F443" i="12"/>
  <c r="F444" i="12"/>
  <c r="F445" i="12"/>
  <c r="F446" i="12"/>
  <c r="F447" i="12"/>
  <c r="F448" i="12"/>
  <c r="F449" i="12"/>
  <c r="F450" i="12"/>
  <c r="F451" i="12"/>
  <c r="F452" i="12"/>
  <c r="F453" i="12"/>
  <c r="F454" i="12"/>
  <c r="F455" i="12"/>
  <c r="F456" i="12"/>
  <c r="F457" i="12"/>
  <c r="F458" i="12"/>
  <c r="F459" i="12"/>
  <c r="F460" i="12"/>
  <c r="F461" i="12"/>
  <c r="F462" i="12"/>
  <c r="F463" i="12"/>
  <c r="F464" i="12"/>
  <c r="F465" i="12"/>
  <c r="F466" i="12"/>
  <c r="F467" i="12"/>
  <c r="F468" i="12"/>
  <c r="F469" i="12"/>
  <c r="F470" i="12"/>
  <c r="F471" i="12"/>
  <c r="F472" i="12"/>
  <c r="F473" i="12"/>
  <c r="F474" i="12"/>
  <c r="F475" i="12"/>
  <c r="F476" i="12"/>
  <c r="F477" i="12"/>
  <c r="F478" i="12"/>
  <c r="F479" i="12"/>
  <c r="F480" i="12"/>
  <c r="F481" i="12"/>
  <c r="F482" i="12"/>
  <c r="F483" i="12"/>
  <c r="F484" i="12"/>
  <c r="F485" i="12"/>
  <c r="F486" i="12"/>
  <c r="F487" i="12"/>
  <c r="F488" i="12"/>
  <c r="F489" i="12"/>
  <c r="F490" i="12"/>
  <c r="F491" i="12"/>
  <c r="F492" i="12"/>
  <c r="F493" i="12"/>
  <c r="F494" i="12"/>
  <c r="F495" i="12"/>
  <c r="F496" i="12"/>
  <c r="F497" i="12"/>
  <c r="F498" i="12"/>
  <c r="F499" i="12"/>
  <c r="F500" i="12"/>
  <c r="F501" i="12"/>
  <c r="F502" i="12"/>
  <c r="F503" i="12"/>
  <c r="F504" i="12"/>
  <c r="F505" i="12"/>
  <c r="F506" i="12"/>
  <c r="F507" i="12"/>
  <c r="F508" i="12"/>
  <c r="F509" i="12"/>
  <c r="F510" i="12"/>
  <c r="F511" i="12"/>
  <c r="F512" i="12"/>
  <c r="F513" i="12"/>
  <c r="F514" i="12"/>
  <c r="F515" i="12"/>
  <c r="F516" i="12"/>
  <c r="F517" i="12"/>
  <c r="F518" i="12"/>
  <c r="F519" i="12"/>
  <c r="F520" i="12"/>
  <c r="F521" i="12"/>
  <c r="F522" i="12"/>
  <c r="F523" i="12"/>
  <c r="F524" i="12"/>
  <c r="F525" i="12"/>
  <c r="F526" i="12"/>
  <c r="F527" i="12"/>
  <c r="F528" i="12"/>
  <c r="F529" i="12"/>
  <c r="F530" i="12"/>
  <c r="F531" i="12"/>
  <c r="F532" i="12"/>
  <c r="F533" i="12"/>
  <c r="F534" i="12"/>
  <c r="F535" i="12"/>
  <c r="F536" i="12"/>
  <c r="F537" i="12"/>
  <c r="F538" i="12"/>
  <c r="F539" i="12"/>
  <c r="F540" i="12"/>
  <c r="F541" i="12"/>
  <c r="F542" i="12"/>
  <c r="F543" i="12"/>
  <c r="F544" i="12"/>
  <c r="F545" i="12"/>
  <c r="F546" i="12"/>
  <c r="C109" i="10"/>
  <c r="V66" i="10"/>
  <c r="W66" i="10"/>
  <c r="X66" i="10"/>
  <c r="Y66" i="10"/>
  <c r="Z66" i="10"/>
  <c r="AA66" i="10"/>
  <c r="AB66" i="10"/>
  <c r="AC66" i="10"/>
  <c r="AD66" i="10"/>
  <c r="AE66" i="10"/>
  <c r="AF66" i="10"/>
  <c r="AG66" i="10"/>
  <c r="AH66" i="10"/>
  <c r="AI66" i="10"/>
  <c r="AJ66" i="10"/>
  <c r="AK66" i="10"/>
  <c r="V67" i="10"/>
  <c r="W67" i="10"/>
  <c r="X67" i="10"/>
  <c r="Y67" i="10"/>
  <c r="Z67" i="10"/>
  <c r="AA67" i="10"/>
  <c r="AB67" i="10"/>
  <c r="AC67" i="10"/>
  <c r="AD67" i="10"/>
  <c r="AE67" i="10"/>
  <c r="AF67" i="10"/>
  <c r="AG67" i="10"/>
  <c r="AH67" i="10"/>
  <c r="AI67" i="10"/>
  <c r="AJ67" i="10"/>
  <c r="AK67" i="10"/>
  <c r="V68" i="10"/>
  <c r="W68" i="10"/>
  <c r="X68" i="10"/>
  <c r="Y68" i="10"/>
  <c r="Z68" i="10"/>
  <c r="AA68" i="10"/>
  <c r="AB68" i="10"/>
  <c r="AC68" i="10"/>
  <c r="AD68" i="10"/>
  <c r="AE68" i="10"/>
  <c r="AF68" i="10"/>
  <c r="AG68" i="10"/>
  <c r="AH68" i="10"/>
  <c r="AI68" i="10"/>
  <c r="AJ68" i="10"/>
  <c r="AK68" i="10"/>
  <c r="V69" i="10"/>
  <c r="W69" i="10"/>
  <c r="X69" i="10"/>
  <c r="Y69" i="10"/>
  <c r="Z69" i="10"/>
  <c r="AA69" i="10"/>
  <c r="AB69" i="10"/>
  <c r="AC69" i="10"/>
  <c r="AD69" i="10"/>
  <c r="AE69" i="10"/>
  <c r="AF69" i="10"/>
  <c r="AG69" i="10"/>
  <c r="AH69" i="10"/>
  <c r="AI69" i="10"/>
  <c r="AJ69" i="10"/>
  <c r="V70" i="10"/>
  <c r="W70" i="10"/>
  <c r="X70" i="10"/>
  <c r="Y70" i="10"/>
  <c r="Z70" i="10"/>
  <c r="AA70" i="10"/>
  <c r="AB70" i="10"/>
  <c r="AC70" i="10"/>
  <c r="AD70" i="10"/>
  <c r="AE70" i="10"/>
  <c r="AF70" i="10"/>
  <c r="AG70" i="10"/>
  <c r="AH70" i="10"/>
  <c r="AI70" i="10"/>
  <c r="AJ70" i="10"/>
  <c r="AK70" i="10"/>
  <c r="V71" i="10"/>
  <c r="W71" i="10"/>
  <c r="X71" i="10"/>
  <c r="Y71" i="10"/>
  <c r="Z71" i="10"/>
  <c r="AA71" i="10"/>
  <c r="AB71" i="10"/>
  <c r="AC71" i="10"/>
  <c r="AD71" i="10"/>
  <c r="AE71" i="10"/>
  <c r="AF71" i="10"/>
  <c r="AG71" i="10"/>
  <c r="AH71" i="10"/>
  <c r="AI71" i="10"/>
  <c r="AJ71" i="10"/>
  <c r="AK71" i="10"/>
  <c r="V72" i="10"/>
  <c r="W72" i="10"/>
  <c r="X72" i="10"/>
  <c r="Y72" i="10"/>
  <c r="Z72" i="10"/>
  <c r="AA72" i="10"/>
  <c r="AB72" i="10"/>
  <c r="AC72" i="10"/>
  <c r="AD72" i="10"/>
  <c r="AE72" i="10"/>
  <c r="AF72" i="10"/>
  <c r="AG72" i="10"/>
  <c r="AH72" i="10"/>
  <c r="AI72" i="10"/>
  <c r="AJ72" i="10"/>
  <c r="AK72" i="10"/>
  <c r="V73" i="10"/>
  <c r="W73" i="10"/>
  <c r="X73" i="10"/>
  <c r="Y73" i="10"/>
  <c r="Z73" i="10"/>
  <c r="AA73" i="10"/>
  <c r="AB73" i="10"/>
  <c r="AC73" i="10"/>
  <c r="AD73" i="10"/>
  <c r="AE73" i="10"/>
  <c r="AF73" i="10"/>
  <c r="AG73" i="10"/>
  <c r="AH73" i="10"/>
  <c r="AI73" i="10"/>
  <c r="AJ73" i="10"/>
  <c r="AK73" i="10"/>
  <c r="V74" i="10"/>
  <c r="W74" i="10"/>
  <c r="X74" i="10"/>
  <c r="Y74" i="10"/>
  <c r="Z74" i="10"/>
  <c r="AA74" i="10"/>
  <c r="AB74" i="10"/>
  <c r="AC74" i="10"/>
  <c r="AD74" i="10"/>
  <c r="AE74" i="10"/>
  <c r="AF74" i="10"/>
  <c r="AG74" i="10"/>
  <c r="AH74" i="10"/>
  <c r="AI74" i="10"/>
  <c r="AJ74" i="10"/>
  <c r="AK74" i="10"/>
  <c r="AF75" i="10"/>
  <c r="AG75" i="10"/>
  <c r="AH75" i="10"/>
  <c r="AI75" i="10"/>
  <c r="AJ75" i="10"/>
  <c r="AK75" i="10"/>
  <c r="V76" i="10"/>
  <c r="W76" i="10"/>
  <c r="X76" i="10"/>
  <c r="Y76" i="10"/>
  <c r="Z76" i="10"/>
  <c r="AA76" i="10"/>
  <c r="AB76" i="10"/>
  <c r="AC76" i="10"/>
  <c r="AD76" i="10"/>
  <c r="AE76" i="10"/>
  <c r="AF76" i="10"/>
  <c r="AG76" i="10"/>
  <c r="AH76" i="10"/>
  <c r="AI76" i="10"/>
  <c r="AJ76" i="10"/>
  <c r="AK76" i="10"/>
  <c r="V77" i="10"/>
  <c r="W77" i="10"/>
  <c r="X77" i="10"/>
  <c r="Y77" i="10"/>
  <c r="Z77" i="10"/>
  <c r="AA77" i="10"/>
  <c r="AB77" i="10"/>
  <c r="AC77" i="10"/>
  <c r="AD77" i="10"/>
  <c r="AE77" i="10"/>
  <c r="AF77" i="10"/>
  <c r="AG77" i="10"/>
  <c r="AH77" i="10"/>
  <c r="AI77" i="10"/>
  <c r="AJ77" i="10"/>
  <c r="AK77" i="10"/>
  <c r="V78" i="10"/>
  <c r="W78" i="10"/>
  <c r="X78" i="10"/>
  <c r="Y78" i="10"/>
  <c r="Z78" i="10"/>
  <c r="AA78" i="10"/>
  <c r="AB78" i="10"/>
  <c r="AC78" i="10"/>
  <c r="AD78" i="10"/>
  <c r="AE78" i="10"/>
  <c r="AF78" i="10"/>
  <c r="AG78" i="10"/>
  <c r="AH78" i="10"/>
  <c r="AI78" i="10"/>
  <c r="AJ78" i="10"/>
  <c r="AK78" i="10"/>
  <c r="V79" i="10"/>
  <c r="W79" i="10"/>
  <c r="X79" i="10"/>
  <c r="Y79" i="10"/>
  <c r="Z79" i="10"/>
  <c r="AA79" i="10"/>
  <c r="AB79" i="10"/>
  <c r="AC79" i="10"/>
  <c r="AD79" i="10"/>
  <c r="AE79" i="10"/>
  <c r="AF79" i="10"/>
  <c r="AG79" i="10"/>
  <c r="AH79" i="10"/>
  <c r="AI79" i="10"/>
  <c r="AJ79" i="10"/>
  <c r="AK79" i="10"/>
  <c r="V80" i="10"/>
  <c r="W80" i="10"/>
  <c r="X80" i="10"/>
  <c r="Y80" i="10"/>
  <c r="Z80" i="10"/>
  <c r="AA80" i="10"/>
  <c r="AB80" i="10"/>
  <c r="AC80" i="10"/>
  <c r="AD80" i="10"/>
  <c r="AE80" i="10"/>
  <c r="AF80" i="10"/>
  <c r="AG80" i="10"/>
  <c r="AH80" i="10"/>
  <c r="AI80" i="10"/>
  <c r="AJ80" i="10"/>
  <c r="AK80" i="10"/>
  <c r="W81" i="10"/>
  <c r="X81" i="10"/>
  <c r="Y81" i="10"/>
  <c r="Z81" i="10"/>
  <c r="AA81" i="10"/>
  <c r="AB81" i="10"/>
  <c r="AC81" i="10"/>
  <c r="AD81" i="10"/>
  <c r="AE81" i="10"/>
  <c r="AF81" i="10"/>
  <c r="AG81" i="10"/>
  <c r="AH81" i="10"/>
  <c r="AI81" i="10"/>
  <c r="AJ81" i="10"/>
  <c r="AK81" i="10"/>
  <c r="W82" i="10"/>
  <c r="X82" i="10"/>
  <c r="Y82" i="10"/>
  <c r="Z82" i="10"/>
  <c r="AA82" i="10"/>
  <c r="AB82" i="10"/>
  <c r="AC82" i="10"/>
  <c r="AD82" i="10"/>
  <c r="AE82" i="10"/>
  <c r="AF82" i="10"/>
  <c r="AG82" i="10"/>
  <c r="AH82" i="10"/>
  <c r="AI82" i="10"/>
  <c r="AJ82" i="10"/>
  <c r="AK82" i="10"/>
  <c r="V83" i="10"/>
  <c r="W83" i="10"/>
  <c r="X83" i="10"/>
  <c r="Y83" i="10"/>
  <c r="Z83" i="10"/>
  <c r="AA83" i="10"/>
  <c r="AB83" i="10"/>
  <c r="AC83" i="10"/>
  <c r="AD83" i="10"/>
  <c r="AE83" i="10"/>
  <c r="AF83" i="10"/>
  <c r="AG83" i="10"/>
  <c r="AH83" i="10"/>
  <c r="AI83" i="10"/>
  <c r="AJ83" i="10"/>
  <c r="AK83" i="10"/>
  <c r="V84" i="10"/>
  <c r="W84" i="10"/>
  <c r="X84" i="10"/>
  <c r="Y84" i="10"/>
  <c r="Z84" i="10"/>
  <c r="AA84" i="10"/>
  <c r="AB84" i="10"/>
  <c r="AC84" i="10"/>
  <c r="AD84" i="10"/>
  <c r="AE84" i="10"/>
  <c r="AF84" i="10"/>
  <c r="AG84" i="10"/>
  <c r="AH84" i="10"/>
  <c r="AI84" i="10"/>
  <c r="AJ84" i="10"/>
  <c r="AK84" i="10"/>
  <c r="V85" i="10"/>
  <c r="W85" i="10"/>
  <c r="X85" i="10"/>
  <c r="Y85" i="10"/>
  <c r="Z85" i="10"/>
  <c r="AA85" i="10"/>
  <c r="AB85" i="10"/>
  <c r="AC85" i="10"/>
  <c r="AD85" i="10"/>
  <c r="AE85" i="10"/>
  <c r="AF85" i="10"/>
  <c r="AG85" i="10"/>
  <c r="AH85" i="10"/>
  <c r="AI85" i="10"/>
  <c r="AJ85" i="10"/>
  <c r="AK85" i="10"/>
  <c r="V86" i="10"/>
  <c r="W86" i="10"/>
  <c r="X86" i="10"/>
  <c r="Y86" i="10"/>
  <c r="Z86" i="10"/>
  <c r="AA86" i="10"/>
  <c r="AB86" i="10"/>
  <c r="AC86" i="10"/>
  <c r="AD86" i="10"/>
  <c r="AE86" i="10"/>
  <c r="AF86" i="10"/>
  <c r="AG86" i="10"/>
  <c r="AH86" i="10"/>
  <c r="AI86" i="10"/>
  <c r="AJ86" i="10"/>
  <c r="AK86" i="10"/>
  <c r="V87" i="10"/>
  <c r="W87" i="10"/>
  <c r="X87" i="10"/>
  <c r="Y87" i="10"/>
  <c r="Z87" i="10"/>
  <c r="AA87" i="10"/>
  <c r="AB87" i="10"/>
  <c r="AC87" i="10"/>
  <c r="AD87" i="10"/>
  <c r="AE87" i="10"/>
  <c r="AF87" i="10"/>
  <c r="AG87" i="10"/>
  <c r="AH87" i="10"/>
  <c r="AI87" i="10"/>
  <c r="AJ87" i="10"/>
  <c r="AK87" i="10"/>
  <c r="V88" i="10"/>
  <c r="W88" i="10"/>
  <c r="X88" i="10"/>
  <c r="Y88" i="10"/>
  <c r="Z88" i="10"/>
  <c r="AA88" i="10"/>
  <c r="AB88" i="10"/>
  <c r="AC88" i="10"/>
  <c r="AD88" i="10"/>
  <c r="AE88" i="10"/>
  <c r="AF88" i="10"/>
  <c r="AG88" i="10"/>
  <c r="AH88" i="10"/>
  <c r="AI88" i="10"/>
  <c r="AJ88" i="10"/>
  <c r="AK88" i="10"/>
  <c r="V89" i="10"/>
  <c r="W89" i="10"/>
  <c r="X89" i="10"/>
  <c r="Y89" i="10"/>
  <c r="Z89" i="10"/>
  <c r="AA89" i="10"/>
  <c r="AB89" i="10"/>
  <c r="AC89" i="10"/>
  <c r="AD89" i="10"/>
  <c r="AE89" i="10"/>
  <c r="AF89" i="10"/>
  <c r="AG89" i="10"/>
  <c r="AH89" i="10"/>
  <c r="AI89" i="10"/>
  <c r="AJ89" i="10"/>
  <c r="AK89" i="10"/>
  <c r="V90" i="10"/>
  <c r="W90" i="10"/>
  <c r="X90" i="10"/>
  <c r="Y90" i="10"/>
  <c r="Z90" i="10"/>
  <c r="AA90" i="10"/>
  <c r="AB90" i="10"/>
  <c r="AC90" i="10"/>
  <c r="AD90" i="10"/>
  <c r="AE90" i="10"/>
  <c r="AF90" i="10"/>
  <c r="AG90" i="10"/>
  <c r="AH90" i="10"/>
  <c r="AI90" i="10"/>
  <c r="AJ90" i="10"/>
  <c r="AK90" i="10"/>
  <c r="V91" i="10"/>
  <c r="W91" i="10"/>
  <c r="X91" i="10"/>
  <c r="Y91" i="10"/>
  <c r="Z91" i="10"/>
  <c r="AA91" i="10"/>
  <c r="AB91" i="10"/>
  <c r="AC91" i="10"/>
  <c r="AD91" i="10"/>
  <c r="AE91" i="10"/>
  <c r="AF91" i="10"/>
  <c r="AG91" i="10"/>
  <c r="AH91" i="10"/>
  <c r="AI91" i="10"/>
  <c r="AJ91" i="10"/>
  <c r="AK91" i="10"/>
  <c r="V92" i="10"/>
  <c r="W92" i="10"/>
  <c r="X92" i="10"/>
  <c r="Y92" i="10"/>
  <c r="Z92" i="10"/>
  <c r="AA92" i="10"/>
  <c r="AB92" i="10"/>
  <c r="AC92" i="10"/>
  <c r="AD92" i="10"/>
  <c r="AE92" i="10"/>
  <c r="AF92" i="10"/>
  <c r="AG92" i="10"/>
  <c r="AH92" i="10"/>
  <c r="AI92" i="10"/>
  <c r="AJ92" i="10"/>
  <c r="AK92" i="10"/>
  <c r="AI93" i="10"/>
  <c r="AJ93" i="10"/>
  <c r="AK93" i="10"/>
  <c r="AG94" i="10"/>
  <c r="AH94" i="10"/>
  <c r="AI94" i="10"/>
  <c r="AJ94" i="10"/>
  <c r="AK94" i="10"/>
  <c r="V95" i="10"/>
  <c r="W95" i="10"/>
  <c r="X95" i="10"/>
  <c r="Y95" i="10"/>
  <c r="Z95" i="10"/>
  <c r="AA95" i="10"/>
  <c r="AB95" i="10"/>
  <c r="AC95" i="10"/>
  <c r="AD95" i="10"/>
  <c r="AE95" i="10"/>
  <c r="AF95" i="10"/>
  <c r="AG95" i="10"/>
  <c r="AH95" i="10"/>
  <c r="AI95" i="10"/>
  <c r="AJ95" i="10"/>
  <c r="AK95" i="10"/>
  <c r="AA96" i="10"/>
  <c r="AB96" i="10"/>
  <c r="AC96" i="10"/>
  <c r="AD96" i="10"/>
  <c r="AE96" i="10"/>
  <c r="AF96" i="10"/>
  <c r="AG96" i="10"/>
  <c r="AH96" i="10"/>
  <c r="AI96" i="10"/>
  <c r="AJ96" i="10"/>
  <c r="AK96" i="10"/>
  <c r="AK97" i="10"/>
  <c r="B97" i="10"/>
  <c r="V65" i="10"/>
  <c r="W65" i="10"/>
  <c r="X65" i="10"/>
  <c r="Y65" i="10"/>
  <c r="Z65" i="10"/>
  <c r="AA65" i="10"/>
  <c r="AB65" i="10"/>
  <c r="AC65" i="10"/>
  <c r="AD65" i="10"/>
  <c r="AE65" i="10"/>
  <c r="AF65" i="10"/>
  <c r="AG65" i="10"/>
  <c r="AH65" i="10"/>
  <c r="AI65" i="10"/>
  <c r="AJ65" i="10"/>
  <c r="AK65" i="10"/>
  <c r="B69" i="10"/>
  <c r="B93" i="10"/>
  <c r="B81" i="10"/>
  <c r="B95" i="10"/>
  <c r="B88" i="10"/>
  <c r="B84" i="10"/>
  <c r="B72" i="10"/>
  <c r="B70" i="10"/>
  <c r="B68" i="10"/>
  <c r="B78" i="10"/>
  <c r="B73" i="10"/>
  <c r="B65" i="10"/>
  <c r="B90" i="10"/>
  <c r="B86" i="10"/>
  <c r="B82" i="10"/>
  <c r="B79" i="10"/>
  <c r="B77" i="10"/>
  <c r="B66" i="10"/>
  <c r="B74" i="10"/>
  <c r="B92" i="10"/>
  <c r="B91" i="10"/>
  <c r="B89" i="10"/>
  <c r="B87" i="10"/>
  <c r="B85" i="10"/>
  <c r="B83" i="10"/>
  <c r="B80" i="10"/>
  <c r="B76" i="10"/>
  <c r="B71" i="10"/>
  <c r="B67" i="10"/>
  <c r="B94" i="10"/>
  <c r="B75" i="10"/>
  <c r="B96" i="10"/>
  <c r="V11" i="10"/>
  <c r="W11" i="10"/>
  <c r="X11" i="10"/>
  <c r="Y11" i="10"/>
  <c r="Z11" i="10"/>
  <c r="AA11" i="10"/>
  <c r="AB11" i="10"/>
  <c r="AC11" i="10"/>
  <c r="AD11" i="10"/>
  <c r="AE11" i="10"/>
  <c r="AF11" i="10"/>
  <c r="AG11" i="10"/>
  <c r="AH11" i="10"/>
  <c r="AI11" i="10"/>
  <c r="AJ11" i="10"/>
  <c r="AK11" i="10"/>
  <c r="V12" i="10"/>
  <c r="W12" i="10"/>
  <c r="X12" i="10"/>
  <c r="Y12" i="10"/>
  <c r="Z12" i="10"/>
  <c r="AA12" i="10"/>
  <c r="AB12" i="10"/>
  <c r="AC12" i="10"/>
  <c r="AD12" i="10"/>
  <c r="AE12" i="10"/>
  <c r="AF12" i="10"/>
  <c r="AG12" i="10"/>
  <c r="AH12" i="10"/>
  <c r="AI12" i="10"/>
  <c r="AJ12" i="10"/>
  <c r="AK12" i="10"/>
  <c r="V13" i="10"/>
  <c r="W13" i="10"/>
  <c r="X13" i="10"/>
  <c r="Y13" i="10"/>
  <c r="Z13" i="10"/>
  <c r="AA13" i="10"/>
  <c r="AB13" i="10"/>
  <c r="AC13" i="10"/>
  <c r="AD13" i="10"/>
  <c r="AE13" i="10"/>
  <c r="AF13" i="10"/>
  <c r="AG13" i="10"/>
  <c r="AH13" i="10"/>
  <c r="AI13" i="10"/>
  <c r="AJ13" i="10"/>
  <c r="AK13" i="10"/>
  <c r="V14" i="10"/>
  <c r="W14" i="10"/>
  <c r="X14" i="10"/>
  <c r="Y14" i="10"/>
  <c r="Z14" i="10"/>
  <c r="AA14" i="10"/>
  <c r="AB14" i="10"/>
  <c r="AC14" i="10"/>
  <c r="AD14" i="10"/>
  <c r="AE14" i="10"/>
  <c r="AF14" i="10"/>
  <c r="AG14" i="10"/>
  <c r="AH14" i="10"/>
  <c r="AI14" i="10"/>
  <c r="AJ14" i="10"/>
  <c r="AK14" i="10"/>
  <c r="V15" i="10"/>
  <c r="W15" i="10"/>
  <c r="X15" i="10"/>
  <c r="Y15" i="10"/>
  <c r="Z15" i="10"/>
  <c r="AA15" i="10"/>
  <c r="AB15" i="10"/>
  <c r="AC15" i="10"/>
  <c r="AD15" i="10"/>
  <c r="AE15" i="10"/>
  <c r="AF15" i="10"/>
  <c r="AG15" i="10"/>
  <c r="AH15" i="10"/>
  <c r="AI15" i="10"/>
  <c r="AJ15" i="10"/>
  <c r="AK15" i="10"/>
  <c r="V16" i="10"/>
  <c r="W16" i="10"/>
  <c r="X16" i="10"/>
  <c r="Y16" i="10"/>
  <c r="Z16" i="10"/>
  <c r="AA16" i="10"/>
  <c r="AB16" i="10"/>
  <c r="AC16" i="10"/>
  <c r="AD16" i="10"/>
  <c r="AE16" i="10"/>
  <c r="AF16" i="10"/>
  <c r="AG16" i="10"/>
  <c r="AH16" i="10"/>
  <c r="AI16" i="10"/>
  <c r="AJ16" i="10"/>
  <c r="AK16" i="10"/>
  <c r="V17" i="10"/>
  <c r="W17" i="10"/>
  <c r="X17" i="10"/>
  <c r="Y17" i="10"/>
  <c r="Z17" i="10"/>
  <c r="AA17" i="10"/>
  <c r="AB17" i="10"/>
  <c r="AC17" i="10"/>
  <c r="AD17" i="10"/>
  <c r="AE17" i="10"/>
  <c r="AF17" i="10"/>
  <c r="AG17" i="10"/>
  <c r="AH17" i="10"/>
  <c r="AI17" i="10"/>
  <c r="AJ17" i="10"/>
  <c r="AK17" i="10"/>
  <c r="V18" i="10"/>
  <c r="W18" i="10"/>
  <c r="X18" i="10"/>
  <c r="Y18" i="10"/>
  <c r="Z18" i="10"/>
  <c r="AA18" i="10"/>
  <c r="AB18" i="10"/>
  <c r="AC18" i="10"/>
  <c r="AD18" i="10"/>
  <c r="AE18" i="10"/>
  <c r="AF18" i="10"/>
  <c r="AG18" i="10"/>
  <c r="AH18" i="10"/>
  <c r="AI18" i="10"/>
  <c r="AJ18" i="10"/>
  <c r="AK18" i="10"/>
  <c r="V19" i="10"/>
  <c r="W19" i="10"/>
  <c r="X19" i="10"/>
  <c r="Y19" i="10"/>
  <c r="Z19" i="10"/>
  <c r="AA19" i="10"/>
  <c r="AB19" i="10"/>
  <c r="AC19" i="10"/>
  <c r="AD19" i="10"/>
  <c r="AE19" i="10"/>
  <c r="AF19" i="10"/>
  <c r="AG19" i="10"/>
  <c r="AH19" i="10"/>
  <c r="AI19" i="10"/>
  <c r="AJ19" i="10"/>
  <c r="AK19" i="10"/>
  <c r="V20" i="10"/>
  <c r="W20" i="10"/>
  <c r="X20" i="10"/>
  <c r="Y20" i="10"/>
  <c r="Z20" i="10"/>
  <c r="AA20" i="10"/>
  <c r="AB20" i="10"/>
  <c r="AC20" i="10"/>
  <c r="AD20" i="10"/>
  <c r="AE20" i="10"/>
  <c r="AF20" i="10"/>
  <c r="AG20" i="10"/>
  <c r="AH20" i="10"/>
  <c r="AI20" i="10"/>
  <c r="AJ20" i="10"/>
  <c r="AK20" i="10"/>
  <c r="V21" i="10"/>
  <c r="W21" i="10"/>
  <c r="X21" i="10"/>
  <c r="Y21" i="10"/>
  <c r="Z21" i="10"/>
  <c r="AA21" i="10"/>
  <c r="AB21" i="10"/>
  <c r="AC21" i="10"/>
  <c r="AD21" i="10"/>
  <c r="AE21" i="10"/>
  <c r="AF21" i="10"/>
  <c r="AG21" i="10"/>
  <c r="AH21" i="10"/>
  <c r="AI21" i="10"/>
  <c r="AJ21" i="10"/>
  <c r="AK21" i="10"/>
  <c r="V22" i="10"/>
  <c r="W22" i="10"/>
  <c r="X22" i="10"/>
  <c r="Y22" i="10"/>
  <c r="Z22" i="10"/>
  <c r="AA22" i="10"/>
  <c r="AB22" i="10"/>
  <c r="AC22" i="10"/>
  <c r="AD22" i="10"/>
  <c r="AE22" i="10"/>
  <c r="AF22" i="10"/>
  <c r="AG22" i="10"/>
  <c r="AH22" i="10"/>
  <c r="AI22" i="10"/>
  <c r="AJ22" i="10"/>
  <c r="AK22" i="10"/>
  <c r="V23" i="10"/>
  <c r="W23" i="10"/>
  <c r="X23" i="10"/>
  <c r="Y23" i="10"/>
  <c r="Z23" i="10"/>
  <c r="AA23" i="10"/>
  <c r="AB23" i="10"/>
  <c r="AC23" i="10"/>
  <c r="AD23" i="10"/>
  <c r="AE23" i="10"/>
  <c r="AF23" i="10"/>
  <c r="AG23" i="10"/>
  <c r="AH23" i="10"/>
  <c r="AI23" i="10"/>
  <c r="AJ23" i="10"/>
  <c r="AK23" i="10"/>
  <c r="AB24" i="10"/>
  <c r="AC24" i="10"/>
  <c r="AD24" i="10"/>
  <c r="AE24" i="10"/>
  <c r="AF24" i="10"/>
  <c r="AG24" i="10"/>
  <c r="AH24" i="10"/>
  <c r="AI24" i="10"/>
  <c r="AJ24" i="10"/>
  <c r="AK24" i="10"/>
  <c r="V25" i="10"/>
  <c r="W25" i="10"/>
  <c r="X25" i="10"/>
  <c r="Y25" i="10"/>
  <c r="Z25" i="10"/>
  <c r="AA25" i="10"/>
  <c r="AB25" i="10"/>
  <c r="AC25" i="10"/>
  <c r="AD25" i="10"/>
  <c r="AE25" i="10"/>
  <c r="AF25" i="10"/>
  <c r="AG25" i="10"/>
  <c r="AH25" i="10"/>
  <c r="AI25" i="10"/>
  <c r="AJ25" i="10"/>
  <c r="AK25" i="10"/>
  <c r="V26" i="10"/>
  <c r="W26" i="10"/>
  <c r="X26" i="10"/>
  <c r="Y26" i="10"/>
  <c r="Z26" i="10"/>
  <c r="AA26" i="10"/>
  <c r="AB26" i="10"/>
  <c r="AC26" i="10"/>
  <c r="AD26" i="10"/>
  <c r="AE26" i="10"/>
  <c r="AF26" i="10"/>
  <c r="AG26" i="10"/>
  <c r="AH26" i="10"/>
  <c r="AI26" i="10"/>
  <c r="AJ26" i="10"/>
  <c r="AK26" i="10"/>
  <c r="V27" i="10"/>
  <c r="W27" i="10"/>
  <c r="X27" i="10"/>
  <c r="Y27" i="10"/>
  <c r="Z27" i="10"/>
  <c r="AA27" i="10"/>
  <c r="AB27" i="10"/>
  <c r="AC27" i="10"/>
  <c r="AD27" i="10"/>
  <c r="AE27" i="10"/>
  <c r="AF27" i="10"/>
  <c r="AG27" i="10"/>
  <c r="AH27" i="10"/>
  <c r="AI27" i="10"/>
  <c r="AJ27" i="10"/>
  <c r="AK27" i="10"/>
  <c r="V28" i="10"/>
  <c r="W28" i="10"/>
  <c r="X28" i="10"/>
  <c r="Y28" i="10"/>
  <c r="Z28" i="10"/>
  <c r="AA28" i="10"/>
  <c r="AB28" i="10"/>
  <c r="AC28" i="10"/>
  <c r="AD28" i="10"/>
  <c r="AE28" i="10"/>
  <c r="AF28" i="10"/>
  <c r="AG28" i="10"/>
  <c r="AH28" i="10"/>
  <c r="AI28" i="10"/>
  <c r="AJ28" i="10"/>
  <c r="AK28" i="10"/>
  <c r="V29" i="10"/>
  <c r="W29" i="10"/>
  <c r="X29" i="10"/>
  <c r="Y29" i="10"/>
  <c r="Z29" i="10"/>
  <c r="AA29" i="10"/>
  <c r="AB29" i="10"/>
  <c r="AC29" i="10"/>
  <c r="AD29" i="10"/>
  <c r="AE29" i="10"/>
  <c r="AF29" i="10"/>
  <c r="AG29" i="10"/>
  <c r="AH29" i="10"/>
  <c r="AI29" i="10"/>
  <c r="AJ29" i="10"/>
  <c r="AK29" i="10"/>
  <c r="V30" i="10"/>
  <c r="W30" i="10"/>
  <c r="X30" i="10"/>
  <c r="Y30" i="10"/>
  <c r="Z30" i="10"/>
  <c r="AA30" i="10"/>
  <c r="AB30" i="10"/>
  <c r="AC30" i="10"/>
  <c r="AD30" i="10"/>
  <c r="AE30" i="10"/>
  <c r="AF30" i="10"/>
  <c r="AG30" i="10"/>
  <c r="AH30" i="10"/>
  <c r="AI30" i="10"/>
  <c r="AJ30" i="10"/>
  <c r="AK30" i="10"/>
  <c r="V31" i="10"/>
  <c r="W31" i="10"/>
  <c r="X31" i="10"/>
  <c r="Y31" i="10"/>
  <c r="Z31" i="10"/>
  <c r="AA31" i="10"/>
  <c r="AB31" i="10"/>
  <c r="AC31" i="10"/>
  <c r="AD31" i="10"/>
  <c r="AE31" i="10"/>
  <c r="AF31" i="10"/>
  <c r="AG31" i="10"/>
  <c r="AH31" i="10"/>
  <c r="AI31" i="10"/>
  <c r="AJ31" i="10"/>
  <c r="AK31" i="10"/>
  <c r="V32" i="10"/>
  <c r="W32" i="10"/>
  <c r="X32" i="10"/>
  <c r="Y32" i="10"/>
  <c r="Z32" i="10"/>
  <c r="AA32" i="10"/>
  <c r="AB32" i="10"/>
  <c r="AC32" i="10"/>
  <c r="AD32" i="10"/>
  <c r="AE32" i="10"/>
  <c r="AF32" i="10"/>
  <c r="AG32" i="10"/>
  <c r="AH32" i="10"/>
  <c r="AI32" i="10"/>
  <c r="AJ32" i="10"/>
  <c r="AK32" i="10"/>
  <c r="V33" i="10"/>
  <c r="W33" i="10"/>
  <c r="X33" i="10"/>
  <c r="Y33" i="10"/>
  <c r="Z33" i="10"/>
  <c r="AA33" i="10"/>
  <c r="AB33" i="10"/>
  <c r="AC33" i="10"/>
  <c r="AD33" i="10"/>
  <c r="AE33" i="10"/>
  <c r="AF33" i="10"/>
  <c r="AG33" i="10"/>
  <c r="AH33" i="10"/>
  <c r="AI33" i="10"/>
  <c r="AJ33" i="10"/>
  <c r="AK33" i="10"/>
  <c r="V34" i="10"/>
  <c r="W34" i="10"/>
  <c r="X34" i="10"/>
  <c r="Y34" i="10"/>
  <c r="Z34" i="10"/>
  <c r="AA34" i="10"/>
  <c r="AB34" i="10"/>
  <c r="AC34" i="10"/>
  <c r="AD34" i="10"/>
  <c r="AE34" i="10"/>
  <c r="AF34" i="10"/>
  <c r="AG34" i="10"/>
  <c r="AH34" i="10"/>
  <c r="AI34" i="10"/>
  <c r="AJ34" i="10"/>
  <c r="AK34" i="10"/>
  <c r="V35" i="10"/>
  <c r="W35" i="10"/>
  <c r="X35" i="10"/>
  <c r="Y35" i="10"/>
  <c r="Z35" i="10"/>
  <c r="AA35" i="10"/>
  <c r="AB35" i="10"/>
  <c r="AC35" i="10"/>
  <c r="AD35" i="10"/>
  <c r="AE35" i="10"/>
  <c r="AF35" i="10"/>
  <c r="AG35" i="10"/>
  <c r="AH35" i="10"/>
  <c r="AI35" i="10"/>
  <c r="AJ35" i="10"/>
  <c r="AK35" i="10"/>
  <c r="V36" i="10"/>
  <c r="W36" i="10"/>
  <c r="X36" i="10"/>
  <c r="Y36" i="10"/>
  <c r="Z36" i="10"/>
  <c r="AA36" i="10"/>
  <c r="AB36" i="10"/>
  <c r="AC36" i="10"/>
  <c r="AD36" i="10"/>
  <c r="AE36" i="10"/>
  <c r="AF36" i="10"/>
  <c r="AG36" i="10"/>
  <c r="AH36" i="10"/>
  <c r="AI36" i="10"/>
  <c r="AJ36" i="10"/>
  <c r="AK36" i="10"/>
  <c r="V37" i="10"/>
  <c r="W37" i="10"/>
  <c r="X37" i="10"/>
  <c r="Y37" i="10"/>
  <c r="Z37" i="10"/>
  <c r="AA37" i="10"/>
  <c r="AB37" i="10"/>
  <c r="AC37" i="10"/>
  <c r="AD37" i="10"/>
  <c r="AE37" i="10"/>
  <c r="AF37" i="10"/>
  <c r="AG37" i="10"/>
  <c r="AH37" i="10"/>
  <c r="AI37" i="10"/>
  <c r="AJ37" i="10"/>
  <c r="AK37" i="10"/>
  <c r="V38" i="10"/>
  <c r="W38" i="10"/>
  <c r="X38" i="10"/>
  <c r="Y38" i="10"/>
  <c r="Z38" i="10"/>
  <c r="AA38" i="10"/>
  <c r="AB38" i="10"/>
  <c r="AC38" i="10"/>
  <c r="AD38" i="10"/>
  <c r="AE38" i="10"/>
  <c r="AF38" i="10"/>
  <c r="AG38" i="10"/>
  <c r="AH38" i="10"/>
  <c r="AI38" i="10"/>
  <c r="AJ38" i="10"/>
  <c r="AK38" i="10"/>
  <c r="V39" i="10"/>
  <c r="W39" i="10"/>
  <c r="X39" i="10"/>
  <c r="Y39" i="10"/>
  <c r="Z39" i="10"/>
  <c r="AA39" i="10"/>
  <c r="AB39" i="10"/>
  <c r="AC39" i="10"/>
  <c r="AD39" i="10"/>
  <c r="AE39" i="10"/>
  <c r="AF39" i="10"/>
  <c r="AG39" i="10"/>
  <c r="AH39" i="10"/>
  <c r="AI39" i="10"/>
  <c r="AJ39" i="10"/>
  <c r="AK39" i="10"/>
  <c r="V40" i="10"/>
  <c r="W40" i="10"/>
  <c r="X40" i="10"/>
  <c r="Y40" i="10"/>
  <c r="Z40" i="10"/>
  <c r="AA40" i="10"/>
  <c r="AB40" i="10"/>
  <c r="AC40" i="10"/>
  <c r="AD40" i="10"/>
  <c r="AE40" i="10"/>
  <c r="AF40" i="10"/>
  <c r="AG40" i="10"/>
  <c r="AH40" i="10"/>
  <c r="AI40" i="10"/>
  <c r="AJ40" i="10"/>
  <c r="AK40" i="10"/>
  <c r="AE41" i="10"/>
  <c r="AF41" i="10"/>
  <c r="AG41" i="10"/>
  <c r="AH41" i="10"/>
  <c r="AI41" i="10"/>
  <c r="AJ41" i="10"/>
  <c r="AK41" i="10"/>
  <c r="AI42" i="10"/>
  <c r="AJ42" i="10"/>
  <c r="AK42" i="10"/>
  <c r="V43" i="10"/>
  <c r="W43" i="10"/>
  <c r="X43" i="10"/>
  <c r="Y43" i="10"/>
  <c r="Z43" i="10"/>
  <c r="AA43" i="10"/>
  <c r="AB43" i="10"/>
  <c r="AC43" i="10"/>
  <c r="AD43" i="10"/>
  <c r="AE43" i="10"/>
  <c r="AF43" i="10"/>
  <c r="AG43" i="10"/>
  <c r="AH43" i="10"/>
  <c r="AI43" i="10"/>
  <c r="AJ43" i="10"/>
  <c r="AK43" i="10"/>
  <c r="AC44" i="10"/>
  <c r="AD44" i="10"/>
  <c r="AE44" i="10"/>
  <c r="AF44" i="10"/>
  <c r="AG44" i="10"/>
  <c r="AH44" i="10"/>
  <c r="AI44" i="10"/>
  <c r="AJ44" i="10"/>
  <c r="AK44" i="10"/>
  <c r="AF45" i="10"/>
  <c r="AG45" i="10"/>
  <c r="AH45" i="10"/>
  <c r="AI45" i="10"/>
  <c r="AJ45" i="10"/>
  <c r="AK45" i="10"/>
  <c r="AC46" i="10"/>
  <c r="AD46" i="10"/>
  <c r="AE46" i="10"/>
  <c r="AF46" i="10"/>
  <c r="AG46" i="10"/>
  <c r="AH46" i="10"/>
  <c r="AI46" i="10"/>
  <c r="AJ46" i="10"/>
  <c r="AK46" i="10"/>
  <c r="AG47" i="10"/>
  <c r="AH47" i="10"/>
  <c r="AI47" i="10"/>
  <c r="AJ47" i="10"/>
  <c r="AK47" i="10"/>
  <c r="V48" i="10"/>
  <c r="W48" i="10"/>
  <c r="X48" i="10"/>
  <c r="Y48" i="10"/>
  <c r="Z48" i="10"/>
  <c r="AA48" i="10"/>
  <c r="AB48" i="10"/>
  <c r="AC48" i="10"/>
  <c r="AD48" i="10"/>
  <c r="AE48" i="10"/>
  <c r="AF48" i="10"/>
  <c r="AG48" i="10"/>
  <c r="AH48" i="10"/>
  <c r="AI48" i="10"/>
  <c r="AJ48" i="10"/>
  <c r="AK48" i="10"/>
  <c r="AA49" i="10"/>
  <c r="AB49" i="10"/>
  <c r="AC49" i="10"/>
  <c r="AD49" i="10"/>
  <c r="AE49" i="10"/>
  <c r="AF49" i="10"/>
  <c r="AG49" i="10"/>
  <c r="AH49" i="10"/>
  <c r="AI49" i="10"/>
  <c r="AJ49" i="10"/>
  <c r="AK49" i="10"/>
  <c r="AG50" i="10"/>
  <c r="AH50" i="10"/>
  <c r="AI50" i="10"/>
  <c r="AJ50" i="10"/>
  <c r="AK50" i="10"/>
  <c r="AK51" i="10"/>
  <c r="B51" i="10"/>
  <c r="V10" i="10"/>
  <c r="W10" i="10"/>
  <c r="X10" i="10"/>
  <c r="Y10" i="10"/>
  <c r="Z10" i="10"/>
  <c r="AA10" i="10"/>
  <c r="AB10" i="10"/>
  <c r="AC10" i="10"/>
  <c r="AD10" i="10"/>
  <c r="AE10" i="10"/>
  <c r="AF10" i="10"/>
  <c r="AG10" i="10"/>
  <c r="AH10" i="10"/>
  <c r="AI10" i="10"/>
  <c r="AJ10" i="10"/>
  <c r="AK10" i="10"/>
  <c r="B46" i="10"/>
  <c r="B26" i="10"/>
  <c r="B10" i="10"/>
  <c r="B44" i="10"/>
  <c r="B40" i="10"/>
  <c r="B36" i="10"/>
  <c r="B32" i="10"/>
  <c r="B28" i="10"/>
  <c r="B24" i="10"/>
  <c r="B23" i="10"/>
  <c r="B22" i="10"/>
  <c r="B20" i="10"/>
  <c r="B19" i="10"/>
  <c r="B18" i="10"/>
  <c r="B16" i="10"/>
  <c r="B15" i="10"/>
  <c r="B14" i="10"/>
  <c r="B12" i="10"/>
  <c r="B11" i="10"/>
  <c r="B48" i="10"/>
  <c r="B38" i="10"/>
  <c r="B34" i="10"/>
  <c r="B30" i="10"/>
  <c r="B50" i="10"/>
  <c r="B49" i="10"/>
  <c r="B47" i="10"/>
  <c r="B45" i="10"/>
  <c r="B43" i="10"/>
  <c r="B42" i="10"/>
  <c r="B41" i="10"/>
  <c r="B39" i="10"/>
  <c r="B37" i="10"/>
  <c r="B35" i="10"/>
  <c r="B33" i="10"/>
  <c r="B31" i="10"/>
  <c r="B29" i="10"/>
  <c r="B27" i="10"/>
  <c r="B25" i="10"/>
  <c r="B21" i="10"/>
  <c r="B17" i="10"/>
  <c r="B13" i="10"/>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11" i="6"/>
  <c r="B5" i="9"/>
  <c r="B4" i="9"/>
  <c r="B3" i="9"/>
  <c r="B5" i="8"/>
  <c r="B4" i="8"/>
  <c r="B3" i="8"/>
  <c r="B5" i="1"/>
  <c r="B4" i="1"/>
  <c r="B3" i="1"/>
  <c r="E13" i="9"/>
  <c r="E13" i="8"/>
  <c r="E54" i="9"/>
  <c r="A37" i="9"/>
  <c r="A32" i="9"/>
  <c r="A17" i="9"/>
  <c r="A37" i="8"/>
  <c r="A32" i="8"/>
  <c r="A17" i="8"/>
  <c r="BC97" i="9"/>
  <c r="C39" i="9"/>
  <c r="B13" i="9"/>
  <c r="C63" i="8"/>
  <c r="BC98" i="8"/>
  <c r="B13" i="8"/>
  <c r="B13" i="1"/>
  <c r="D44" i="1"/>
  <c r="D44" i="8"/>
  <c r="E44" i="8"/>
  <c r="D44" i="9"/>
  <c r="E44" i="1"/>
  <c r="F44" i="8"/>
  <c r="C61" i="9"/>
  <c r="C62" i="9"/>
  <c r="E44" i="9"/>
  <c r="BC97" i="1"/>
  <c r="F44" i="1"/>
  <c r="F44" i="9"/>
  <c r="G44" i="8"/>
  <c r="F13" i="9"/>
  <c r="E115" i="9"/>
  <c r="C106" i="9"/>
  <c r="C93" i="9"/>
  <c r="C108" i="8"/>
  <c r="F13" i="8"/>
  <c r="G44" i="1"/>
  <c r="C55" i="8"/>
  <c r="C54" i="9"/>
  <c r="C107" i="1"/>
  <c r="G44" i="9"/>
  <c r="H44" i="8"/>
  <c r="H44" i="1"/>
  <c r="D48" i="1"/>
  <c r="E48" i="1"/>
  <c r="H44" i="9"/>
  <c r="I44" i="8"/>
  <c r="D48" i="9"/>
  <c r="D48" i="8"/>
  <c r="I44" i="1"/>
  <c r="E48" i="9"/>
  <c r="I44" i="9"/>
  <c r="J44" i="8"/>
  <c r="E48" i="8"/>
  <c r="J44" i="1"/>
  <c r="N6" i="3"/>
  <c r="L4" i="3"/>
  <c r="M5" i="3"/>
  <c r="F48" i="1"/>
  <c r="G48" i="1"/>
  <c r="D107" i="9"/>
  <c r="D108" i="1"/>
  <c r="J44" i="9"/>
  <c r="K44" i="8"/>
  <c r="F48" i="9"/>
  <c r="F48" i="8"/>
  <c r="K44" i="1"/>
  <c r="J3" i="3"/>
  <c r="L44" i="8"/>
  <c r="G48" i="9"/>
  <c r="K44" i="9"/>
  <c r="G48" i="8"/>
  <c r="H48" i="1"/>
  <c r="L44" i="1"/>
  <c r="E107" i="9"/>
  <c r="H48" i="9"/>
  <c r="M44" i="8"/>
  <c r="E82" i="9"/>
  <c r="L44" i="9"/>
  <c r="H48" i="8"/>
  <c r="I48" i="1"/>
  <c r="M44" i="1"/>
  <c r="M6" i="3"/>
  <c r="N7" i="3"/>
  <c r="L5" i="3"/>
  <c r="E84" i="8"/>
  <c r="E109" i="8"/>
  <c r="E108" i="1"/>
  <c r="I48" i="9"/>
  <c r="M44" i="9"/>
  <c r="N44" i="8"/>
  <c r="I48" i="8"/>
  <c r="J48" i="1"/>
  <c r="N44" i="1"/>
  <c r="J4" i="3"/>
  <c r="O44" i="8"/>
  <c r="N44" i="9"/>
  <c r="J48" i="9"/>
  <c r="J48" i="8"/>
  <c r="K48" i="1"/>
  <c r="O44" i="1"/>
  <c r="O44" i="9"/>
  <c r="K48" i="9"/>
  <c r="P44" i="8"/>
  <c r="K48" i="8"/>
  <c r="L48" i="1"/>
  <c r="P44" i="1"/>
  <c r="M7" i="3"/>
  <c r="N8" i="3"/>
  <c r="L6" i="3"/>
  <c r="F82" i="9"/>
  <c r="F107" i="9"/>
  <c r="P44" i="9"/>
  <c r="Q44" i="8"/>
  <c r="L48" i="9"/>
  <c r="L48" i="8"/>
  <c r="F84" i="8"/>
  <c r="M48" i="1"/>
  <c r="Q44" i="1"/>
  <c r="J5" i="3"/>
  <c r="F109" i="8"/>
  <c r="F108" i="1"/>
  <c r="Q44" i="9"/>
  <c r="R44" i="8"/>
  <c r="M48" i="9"/>
  <c r="M48" i="8"/>
  <c r="N48" i="1"/>
  <c r="R44" i="1"/>
  <c r="S44" i="8"/>
  <c r="R44" i="9"/>
  <c r="N48" i="9"/>
  <c r="N48" i="8"/>
  <c r="O48" i="1"/>
  <c r="S44" i="1"/>
  <c r="N9" i="3"/>
  <c r="L7" i="3"/>
  <c r="M8" i="3"/>
  <c r="G107" i="9"/>
  <c r="G82" i="9"/>
  <c r="T44" i="8"/>
  <c r="O48" i="9"/>
  <c r="S44" i="9"/>
  <c r="O48" i="8"/>
  <c r="G84" i="8"/>
  <c r="P48" i="1"/>
  <c r="T44" i="1"/>
  <c r="J6" i="3"/>
  <c r="G108" i="1"/>
  <c r="G109" i="8"/>
  <c r="U44" i="8"/>
  <c r="T44" i="9"/>
  <c r="P48" i="9"/>
  <c r="P48" i="8"/>
  <c r="Q48" i="1"/>
  <c r="U44" i="1"/>
  <c r="V44" i="8"/>
  <c r="Q48" i="9"/>
  <c r="U44" i="9"/>
  <c r="Q48" i="8"/>
  <c r="R48" i="1"/>
  <c r="V44" i="1"/>
  <c r="M9" i="3"/>
  <c r="N10" i="3"/>
  <c r="L8" i="3"/>
  <c r="H107" i="9"/>
  <c r="H82" i="9"/>
  <c r="R48" i="9"/>
  <c r="V44" i="9"/>
  <c r="W44" i="8"/>
  <c r="R48" i="8"/>
  <c r="H84" i="8"/>
  <c r="S48" i="1"/>
  <c r="W44" i="1"/>
  <c r="N11" i="3"/>
  <c r="L9" i="3"/>
  <c r="M10" i="3"/>
  <c r="J7" i="3"/>
  <c r="I107" i="9"/>
  <c r="H109" i="8"/>
  <c r="H108" i="1"/>
  <c r="W44" i="9"/>
  <c r="S48" i="9"/>
  <c r="I82" i="9"/>
  <c r="X44" i="8"/>
  <c r="S48" i="8"/>
  <c r="I84" i="8"/>
  <c r="T48" i="1"/>
  <c r="X44" i="1"/>
  <c r="M11" i="3"/>
  <c r="N12" i="3"/>
  <c r="L10" i="3"/>
  <c r="J8" i="3"/>
  <c r="J107" i="9"/>
  <c r="I109" i="8"/>
  <c r="I108" i="1"/>
  <c r="J82" i="9"/>
  <c r="T48" i="9"/>
  <c r="Y44" i="8"/>
  <c r="X44" i="9"/>
  <c r="T48" i="8"/>
  <c r="J84" i="8"/>
  <c r="U48" i="1"/>
  <c r="Y44" i="1"/>
  <c r="N13" i="3"/>
  <c r="L11" i="3"/>
  <c r="M12" i="3"/>
  <c r="J9" i="3"/>
  <c r="K107" i="9"/>
  <c r="J109" i="8"/>
  <c r="J108" i="1"/>
  <c r="K82" i="9"/>
  <c r="Z44" i="8"/>
  <c r="Y44" i="9"/>
  <c r="U48" i="9"/>
  <c r="U48" i="8"/>
  <c r="K84" i="8"/>
  <c r="V48" i="1"/>
  <c r="Z44" i="1"/>
  <c r="M13" i="3"/>
  <c r="N14" i="3"/>
  <c r="L12" i="3"/>
  <c r="J10" i="3"/>
  <c r="L107" i="9"/>
  <c r="K109" i="8"/>
  <c r="K108" i="1"/>
  <c r="L82" i="9"/>
  <c r="AA44" i="8"/>
  <c r="V48" i="9"/>
  <c r="Z44" i="9"/>
  <c r="V48" i="8"/>
  <c r="L84" i="8"/>
  <c r="W48" i="1"/>
  <c r="AA44" i="1"/>
  <c r="F22" i="3"/>
  <c r="N15" i="3"/>
  <c r="L13" i="3"/>
  <c r="M14" i="3"/>
  <c r="J11" i="3"/>
  <c r="M107" i="9"/>
  <c r="L108" i="1"/>
  <c r="L109" i="8"/>
  <c r="M82" i="9"/>
  <c r="W48" i="9"/>
  <c r="AB44" i="8"/>
  <c r="AA44" i="9"/>
  <c r="W48" i="8"/>
  <c r="M84" i="8"/>
  <c r="X48" i="1"/>
  <c r="AB44" i="1"/>
  <c r="F23" i="3"/>
  <c r="M15" i="3"/>
  <c r="N16" i="3"/>
  <c r="L14" i="3"/>
  <c r="J12" i="3"/>
  <c r="N107" i="9"/>
  <c r="M109" i="8"/>
  <c r="M108" i="1"/>
  <c r="N82" i="9"/>
  <c r="AC44" i="8"/>
  <c r="X48" i="9"/>
  <c r="AB44" i="9"/>
  <c r="X48" i="8"/>
  <c r="N84" i="8"/>
  <c r="Y48" i="1"/>
  <c r="AC44" i="1"/>
  <c r="N17" i="3"/>
  <c r="L15" i="3"/>
  <c r="M16" i="3"/>
  <c r="J13" i="3"/>
  <c r="F24" i="3"/>
  <c r="O107" i="9"/>
  <c r="N109" i="8"/>
  <c r="N108" i="1"/>
  <c r="AD44" i="8"/>
  <c r="O82" i="9"/>
  <c r="Y48" i="9"/>
  <c r="AC44" i="9"/>
  <c r="Y48" i="8"/>
  <c r="O84" i="8"/>
  <c r="Z48" i="1"/>
  <c r="AD44" i="1"/>
  <c r="M17" i="3"/>
  <c r="N18" i="3"/>
  <c r="L16" i="3"/>
  <c r="J14" i="3"/>
  <c r="E26" i="3"/>
  <c r="F25" i="3"/>
  <c r="P107" i="9"/>
  <c r="AA108" i="1"/>
  <c r="O109" i="8"/>
  <c r="O108" i="1"/>
  <c r="AD44" i="9"/>
  <c r="AE44" i="8"/>
  <c r="Z48" i="9"/>
  <c r="P82" i="9"/>
  <c r="Z48" i="8"/>
  <c r="P84" i="8"/>
  <c r="AA48" i="1"/>
  <c r="AE44" i="1"/>
  <c r="N19" i="3"/>
  <c r="L17" i="3"/>
  <c r="M18" i="3"/>
  <c r="J15" i="3"/>
  <c r="E27" i="3"/>
  <c r="F26" i="3"/>
  <c r="AA82" i="9"/>
  <c r="AA84" i="8"/>
  <c r="Q107" i="9"/>
  <c r="P108" i="1"/>
  <c r="AB108" i="1"/>
  <c r="P109" i="8"/>
  <c r="Q82" i="9"/>
  <c r="AA48" i="9"/>
  <c r="AF44" i="8"/>
  <c r="AE44" i="9"/>
  <c r="AA48" i="8"/>
  <c r="Q84" i="8"/>
  <c r="AB48" i="1"/>
  <c r="AF44" i="1"/>
  <c r="M19" i="3"/>
  <c r="N20" i="3"/>
  <c r="L18" i="3"/>
  <c r="J16" i="3"/>
  <c r="E28" i="3"/>
  <c r="F27" i="3"/>
  <c r="AA107" i="9"/>
  <c r="AB82" i="9"/>
  <c r="AB84" i="8"/>
  <c r="AA109" i="8"/>
  <c r="R107" i="9"/>
  <c r="AC108" i="1"/>
  <c r="Q109" i="8"/>
  <c r="Q108" i="1"/>
  <c r="AF44" i="9"/>
  <c r="AB48" i="9"/>
  <c r="R82" i="9"/>
  <c r="AG44" i="8"/>
  <c r="AB48" i="8"/>
  <c r="R84" i="8"/>
  <c r="AC48" i="1"/>
  <c r="AG44" i="1"/>
  <c r="N21" i="3"/>
  <c r="L19" i="3"/>
  <c r="M20" i="3"/>
  <c r="J17" i="3"/>
  <c r="E29" i="3"/>
  <c r="F28" i="3"/>
  <c r="AC82" i="9"/>
  <c r="AB107" i="9"/>
  <c r="AB109" i="8"/>
  <c r="AC84" i="8"/>
  <c r="S107" i="9"/>
  <c r="R109" i="8"/>
  <c r="R108" i="1"/>
  <c r="AD108" i="1"/>
  <c r="S82" i="9"/>
  <c r="AC48" i="9"/>
  <c r="AG44" i="9"/>
  <c r="AH44" i="8"/>
  <c r="AC48" i="8"/>
  <c r="S84" i="8"/>
  <c r="AD48" i="1"/>
  <c r="AH44" i="1"/>
  <c r="M21" i="3"/>
  <c r="N22" i="3"/>
  <c r="L20" i="3"/>
  <c r="J18" i="3"/>
  <c r="E30" i="3"/>
  <c r="F29" i="3"/>
  <c r="AC107" i="9"/>
  <c r="AC109" i="8"/>
  <c r="AD84" i="8"/>
  <c r="T107" i="9"/>
  <c r="AE108" i="1"/>
  <c r="S109" i="8"/>
  <c r="S108" i="1"/>
  <c r="AI44" i="8"/>
  <c r="AD48" i="9"/>
  <c r="T82" i="9"/>
  <c r="AH44" i="9"/>
  <c r="AD82" i="9"/>
  <c r="AD48" i="8"/>
  <c r="T84" i="8"/>
  <c r="AE48" i="1"/>
  <c r="AI44" i="1"/>
  <c r="N23" i="3"/>
  <c r="L21" i="3"/>
  <c r="M22" i="3"/>
  <c r="J19" i="3"/>
  <c r="E31" i="3"/>
  <c r="F30" i="3"/>
  <c r="AE82" i="9"/>
  <c r="AD107" i="9"/>
  <c r="AE84" i="8"/>
  <c r="AD109" i="8"/>
  <c r="U107" i="9"/>
  <c r="T109" i="8"/>
  <c r="AF108" i="1"/>
  <c r="T108" i="1"/>
  <c r="AI44" i="9"/>
  <c r="U82" i="9"/>
  <c r="AJ44" i="8"/>
  <c r="AE48" i="9"/>
  <c r="AE48" i="8"/>
  <c r="U84" i="8"/>
  <c r="AF48" i="1"/>
  <c r="AJ44" i="1"/>
  <c r="M23" i="3"/>
  <c r="N24" i="3"/>
  <c r="L22" i="3"/>
  <c r="J20" i="3"/>
  <c r="E32" i="3"/>
  <c r="F31" i="3"/>
  <c r="AF82" i="9"/>
  <c r="AE107" i="9"/>
  <c r="AE109" i="8"/>
  <c r="AF84" i="8"/>
  <c r="V107" i="9"/>
  <c r="AG108" i="1"/>
  <c r="U109" i="8"/>
  <c r="U108" i="1"/>
  <c r="V82" i="9"/>
  <c r="AK44" i="8"/>
  <c r="AF48" i="9"/>
  <c r="AJ44" i="9"/>
  <c r="AF48" i="8"/>
  <c r="V84" i="8"/>
  <c r="AG48" i="1"/>
  <c r="AK44" i="1"/>
  <c r="N25" i="3"/>
  <c r="L23" i="3"/>
  <c r="M24" i="3"/>
  <c r="J21" i="3"/>
  <c r="H22" i="3"/>
  <c r="I22" i="3"/>
  <c r="E33" i="3"/>
  <c r="F32" i="3"/>
  <c r="AF107" i="9"/>
  <c r="AG82" i="9"/>
  <c r="AG84" i="8"/>
  <c r="AF109" i="8"/>
  <c r="W107" i="9"/>
  <c r="AH108" i="1"/>
  <c r="V109" i="8"/>
  <c r="V108" i="1"/>
  <c r="W82" i="9"/>
  <c r="AG48" i="9"/>
  <c r="AL44" i="8"/>
  <c r="AK44" i="9"/>
  <c r="AG48" i="8"/>
  <c r="W84" i="8"/>
  <c r="AH48" i="1"/>
  <c r="AL44" i="1"/>
  <c r="M25" i="3"/>
  <c r="N26" i="3"/>
  <c r="L24" i="3"/>
  <c r="J22" i="3"/>
  <c r="H23" i="3"/>
  <c r="I23" i="3"/>
  <c r="E34" i="3"/>
  <c r="F33" i="3"/>
  <c r="AH82" i="9"/>
  <c r="AG107" i="9"/>
  <c r="AG109" i="8"/>
  <c r="AH84" i="8"/>
  <c r="X107" i="9"/>
  <c r="W109" i="8"/>
  <c r="AI108" i="1"/>
  <c r="W108" i="1"/>
  <c r="AL44" i="9"/>
  <c r="X82" i="9"/>
  <c r="AM44" i="8"/>
  <c r="AH48" i="9"/>
  <c r="AH48" i="8"/>
  <c r="X84" i="8"/>
  <c r="AI48" i="1"/>
  <c r="AM44" i="1"/>
  <c r="L25" i="3"/>
  <c r="M26" i="3"/>
  <c r="J23" i="3"/>
  <c r="H24" i="3"/>
  <c r="I24" i="3"/>
  <c r="N27" i="3"/>
  <c r="E35" i="3"/>
  <c r="F34" i="3"/>
  <c r="AH107" i="9"/>
  <c r="AI82" i="9"/>
  <c r="AI84" i="8"/>
  <c r="AH109" i="8"/>
  <c r="Y107" i="9"/>
  <c r="X108" i="1"/>
  <c r="AJ108" i="1"/>
  <c r="X109" i="8"/>
  <c r="AI48" i="9"/>
  <c r="AN44" i="8"/>
  <c r="AM44" i="9"/>
  <c r="Y82" i="9"/>
  <c r="AI48" i="8"/>
  <c r="Y84" i="8"/>
  <c r="AJ48" i="1"/>
  <c r="AN44" i="1"/>
  <c r="M27" i="3"/>
  <c r="J24" i="3"/>
  <c r="H25" i="3"/>
  <c r="I25" i="3"/>
  <c r="N28" i="3"/>
  <c r="L26" i="3"/>
  <c r="E36" i="3"/>
  <c r="F35" i="3"/>
  <c r="AJ82" i="9"/>
  <c r="AI107" i="9"/>
  <c r="C68" i="9"/>
  <c r="AJ84" i="8"/>
  <c r="AI109" i="8"/>
  <c r="Z107" i="9"/>
  <c r="Y108" i="1"/>
  <c r="AK108" i="1"/>
  <c r="Y109" i="8"/>
  <c r="Z82" i="9"/>
  <c r="C65" i="9"/>
  <c r="AO44" i="8"/>
  <c r="AN44" i="9"/>
  <c r="AJ48" i="9"/>
  <c r="AJ48" i="8"/>
  <c r="AK48" i="1"/>
  <c r="AO44" i="1"/>
  <c r="J25" i="3"/>
  <c r="H26" i="3"/>
  <c r="I26" i="3"/>
  <c r="M28" i="3"/>
  <c r="N29" i="3"/>
  <c r="L27" i="3"/>
  <c r="E37" i="3"/>
  <c r="F36" i="3"/>
  <c r="AJ107" i="9"/>
  <c r="AK82" i="9"/>
  <c r="C69" i="1"/>
  <c r="C75" i="9"/>
  <c r="C76" i="9"/>
  <c r="Z84" i="8"/>
  <c r="C66" i="8"/>
  <c r="C69" i="8"/>
  <c r="AK84" i="8"/>
  <c r="AJ109" i="8"/>
  <c r="AL108" i="1"/>
  <c r="Z109" i="8"/>
  <c r="Z108" i="1"/>
  <c r="AO44" i="9"/>
  <c r="AP44" i="8"/>
  <c r="AK48" i="9"/>
  <c r="C107" i="9"/>
  <c r="AK48" i="8"/>
  <c r="AL48" i="1"/>
  <c r="AP44" i="1"/>
  <c r="J26" i="3"/>
  <c r="H27" i="3"/>
  <c r="I27" i="3"/>
  <c r="N30" i="3"/>
  <c r="M29" i="3"/>
  <c r="L28" i="3"/>
  <c r="E38" i="3"/>
  <c r="F37" i="3"/>
  <c r="AL82" i="9"/>
  <c r="AK107" i="9"/>
  <c r="AL84" i="8"/>
  <c r="AK109" i="8"/>
  <c r="AM108" i="1"/>
  <c r="AQ44" i="8"/>
  <c r="AP44" i="9"/>
  <c r="AL48" i="9"/>
  <c r="BC32" i="9"/>
  <c r="AL48" i="8"/>
  <c r="AM48" i="1"/>
  <c r="AQ44" i="1"/>
  <c r="J27" i="3"/>
  <c r="H28" i="3"/>
  <c r="I28" i="3"/>
  <c r="M30" i="3"/>
  <c r="N31" i="3"/>
  <c r="L29" i="3"/>
  <c r="E39" i="3"/>
  <c r="F38" i="3"/>
  <c r="AL107" i="9"/>
  <c r="AM84" i="8"/>
  <c r="AL109" i="8"/>
  <c r="AN108" i="1"/>
  <c r="AM48" i="9"/>
  <c r="AR44" i="8"/>
  <c r="AQ44" i="9"/>
  <c r="BC37" i="9"/>
  <c r="BC17" i="9"/>
  <c r="BD32" i="9"/>
  <c r="BC33" i="9"/>
  <c r="AM48" i="8"/>
  <c r="AN48" i="1"/>
  <c r="AR44" i="1"/>
  <c r="J28" i="3"/>
  <c r="H29" i="3"/>
  <c r="I29" i="3"/>
  <c r="M31" i="3"/>
  <c r="N32" i="3"/>
  <c r="L30" i="3"/>
  <c r="E40" i="3"/>
  <c r="F39" i="3"/>
  <c r="AM107" i="9"/>
  <c r="AM82" i="9"/>
  <c r="AN82" i="9"/>
  <c r="AN84" i="8"/>
  <c r="AM109" i="8"/>
  <c r="AO108" i="1"/>
  <c r="AN48" i="9"/>
  <c r="AS44" i="8"/>
  <c r="AR44" i="9"/>
  <c r="BC27" i="9"/>
  <c r="BD17" i="9"/>
  <c r="BC18" i="9"/>
  <c r="BD33" i="9"/>
  <c r="BE32" i="9"/>
  <c r="BD37" i="9"/>
  <c r="BC38" i="9"/>
  <c r="AN48" i="8"/>
  <c r="AO48" i="1"/>
  <c r="AS44" i="1"/>
  <c r="J29" i="3"/>
  <c r="H30" i="3"/>
  <c r="I30" i="3"/>
  <c r="M32" i="3"/>
  <c r="N33" i="3"/>
  <c r="L31" i="3"/>
  <c r="E41" i="3"/>
  <c r="F40" i="3"/>
  <c r="AO82" i="9"/>
  <c r="AN107" i="9"/>
  <c r="AN109" i="8"/>
  <c r="AO84" i="8"/>
  <c r="AP108" i="1"/>
  <c r="AO48" i="9"/>
  <c r="AT44" i="8"/>
  <c r="AS44" i="9"/>
  <c r="BE17" i="9"/>
  <c r="BD18" i="9"/>
  <c r="BE37" i="9"/>
  <c r="BD38" i="9"/>
  <c r="BF32" i="9"/>
  <c r="BE33" i="9"/>
  <c r="BC28" i="9"/>
  <c r="BD27" i="9"/>
  <c r="AO48" i="8"/>
  <c r="AP48" i="1"/>
  <c r="AT44" i="1"/>
  <c r="J30" i="3"/>
  <c r="H31" i="3"/>
  <c r="I31" i="3"/>
  <c r="N34" i="3"/>
  <c r="M33" i="3"/>
  <c r="L32" i="3"/>
  <c r="E42" i="3"/>
  <c r="F41" i="3"/>
  <c r="AO107" i="9"/>
  <c r="AP82" i="9"/>
  <c r="AP84" i="8"/>
  <c r="AO109" i="8"/>
  <c r="AQ108" i="1"/>
  <c r="AU44" i="8"/>
  <c r="AP48" i="9"/>
  <c r="AT44" i="9"/>
  <c r="BE27" i="9"/>
  <c r="BD28" i="9"/>
  <c r="BG32" i="9"/>
  <c r="BF33" i="9"/>
  <c r="BE18" i="9"/>
  <c r="BF17" i="9"/>
  <c r="BF37" i="9"/>
  <c r="BE38" i="9"/>
  <c r="AP48" i="8"/>
  <c r="AQ48" i="1"/>
  <c r="AU44" i="1"/>
  <c r="J31" i="3"/>
  <c r="H32" i="3"/>
  <c r="I32" i="3"/>
  <c r="M34" i="3"/>
  <c r="N35" i="3"/>
  <c r="L33" i="3"/>
  <c r="E43" i="3"/>
  <c r="F42" i="3"/>
  <c r="AP107" i="9"/>
  <c r="AQ84" i="8"/>
  <c r="AP109" i="8"/>
  <c r="AR108" i="1"/>
  <c r="AQ82" i="9"/>
  <c r="AQ48" i="9"/>
  <c r="AU44" i="9"/>
  <c r="AV44" i="8"/>
  <c r="BF18" i="9"/>
  <c r="BG17" i="9"/>
  <c r="BF38" i="9"/>
  <c r="BG37" i="9"/>
  <c r="BH32" i="9"/>
  <c r="BG33" i="9"/>
  <c r="BF27" i="9"/>
  <c r="BE28" i="9"/>
  <c r="AQ48" i="8"/>
  <c r="AR48" i="1"/>
  <c r="AV44" i="1"/>
  <c r="J32" i="3"/>
  <c r="H33" i="3"/>
  <c r="I33" i="3"/>
  <c r="M35" i="3"/>
  <c r="N36" i="3"/>
  <c r="L34" i="3"/>
  <c r="E44" i="3"/>
  <c r="F43" i="3"/>
  <c r="AQ107" i="9"/>
  <c r="AQ109" i="8"/>
  <c r="AR84" i="8"/>
  <c r="AS108" i="1"/>
  <c r="AV44" i="9"/>
  <c r="AW44" i="8"/>
  <c r="AR48" i="9"/>
  <c r="BG27" i="9"/>
  <c r="BF28" i="9"/>
  <c r="BG38" i="9"/>
  <c r="BH37" i="9"/>
  <c r="BH33" i="9"/>
  <c r="BI32" i="9"/>
  <c r="BH17" i="9"/>
  <c r="BG18" i="9"/>
  <c r="AR48" i="8"/>
  <c r="AS48" i="1"/>
  <c r="AW44" i="1"/>
  <c r="J33" i="3"/>
  <c r="H34" i="3"/>
  <c r="I34" i="3"/>
  <c r="M36" i="3"/>
  <c r="L35" i="3"/>
  <c r="N37" i="3"/>
  <c r="E45" i="3"/>
  <c r="F44" i="3"/>
  <c r="AR107" i="9"/>
  <c r="AR82" i="9"/>
  <c r="AS82" i="9"/>
  <c r="AR109" i="8"/>
  <c r="AS84" i="8"/>
  <c r="AT108" i="1"/>
  <c r="AS48" i="9"/>
  <c r="AX44" i="8"/>
  <c r="AW44" i="9"/>
  <c r="BI17" i="9"/>
  <c r="BH18" i="9"/>
  <c r="BJ32" i="9"/>
  <c r="BI33" i="9"/>
  <c r="BI37" i="9"/>
  <c r="BH38" i="9"/>
  <c r="BG28" i="9"/>
  <c r="BH27" i="9"/>
  <c r="AS48" i="8"/>
  <c r="AT48" i="1"/>
  <c r="AX44" i="1"/>
  <c r="J34" i="3"/>
  <c r="H35" i="3"/>
  <c r="I35" i="3"/>
  <c r="N38" i="3"/>
  <c r="M37" i="3"/>
  <c r="L36" i="3"/>
  <c r="E46" i="3"/>
  <c r="F45" i="3"/>
  <c r="AT82" i="9"/>
  <c r="AS107" i="9"/>
  <c r="AS109" i="8"/>
  <c r="AT84" i="8"/>
  <c r="AU108" i="1"/>
  <c r="AX44" i="9"/>
  <c r="AY44" i="8"/>
  <c r="AT48" i="9"/>
  <c r="BI27" i="9"/>
  <c r="BH28" i="9"/>
  <c r="BJ37" i="9"/>
  <c r="BI38" i="9"/>
  <c r="BK32" i="9"/>
  <c r="BJ33" i="9"/>
  <c r="BI18" i="9"/>
  <c r="BJ17" i="9"/>
  <c r="AT48" i="8"/>
  <c r="AU48" i="1"/>
  <c r="AY44" i="1"/>
  <c r="J35" i="3"/>
  <c r="H36" i="3"/>
  <c r="I36" i="3"/>
  <c r="M38" i="3"/>
  <c r="N39" i="3"/>
  <c r="L37" i="3"/>
  <c r="E47" i="3"/>
  <c r="F46" i="3"/>
  <c r="AT107" i="9"/>
  <c r="AU82" i="9"/>
  <c r="AU84" i="8"/>
  <c r="AT109" i="8"/>
  <c r="AV108" i="1"/>
  <c r="AU48" i="9"/>
  <c r="AY44" i="9"/>
  <c r="AZ44" i="8"/>
  <c r="BK17" i="9"/>
  <c r="BJ18" i="9"/>
  <c r="BJ38" i="9"/>
  <c r="BK37" i="9"/>
  <c r="BL32" i="9"/>
  <c r="BK33" i="9"/>
  <c r="BJ27" i="9"/>
  <c r="BI28" i="9"/>
  <c r="AU48" i="8"/>
  <c r="AV48" i="1"/>
  <c r="AZ44" i="1"/>
  <c r="J36" i="3"/>
  <c r="H37" i="3"/>
  <c r="I37" i="3"/>
  <c r="M39" i="3"/>
  <c r="N40" i="3"/>
  <c r="L38" i="3"/>
  <c r="E48" i="3"/>
  <c r="F47" i="3"/>
  <c r="AV82" i="9"/>
  <c r="AU107" i="9"/>
  <c r="AV84" i="8"/>
  <c r="AU109" i="8"/>
  <c r="AW108" i="1"/>
  <c r="BC22" i="9"/>
  <c r="AZ44" i="9"/>
  <c r="BA44" i="8"/>
  <c r="AV48" i="9"/>
  <c r="BK27" i="9"/>
  <c r="BJ28" i="9"/>
  <c r="BL17" i="9"/>
  <c r="BK18" i="9"/>
  <c r="BL33" i="9"/>
  <c r="BM32" i="9"/>
  <c r="BL37" i="9"/>
  <c r="BK38" i="9"/>
  <c r="AV48" i="8"/>
  <c r="AW48" i="1"/>
  <c r="BA44" i="1"/>
  <c r="J37" i="3"/>
  <c r="H38" i="3"/>
  <c r="I38" i="3"/>
  <c r="M40" i="3"/>
  <c r="N41" i="3"/>
  <c r="L39" i="3"/>
  <c r="E49" i="3"/>
  <c r="F48" i="3"/>
  <c r="AW82" i="9"/>
  <c r="AV107" i="9"/>
  <c r="AW84" i="8"/>
  <c r="AV109" i="8"/>
  <c r="AX108" i="1"/>
  <c r="AW48" i="9"/>
  <c r="BB44" i="8"/>
  <c r="BA44" i="9"/>
  <c r="BC23" i="9"/>
  <c r="BD22" i="9"/>
  <c r="BM17" i="9"/>
  <c r="BL18" i="9"/>
  <c r="BN32" i="9"/>
  <c r="BM33" i="9"/>
  <c r="BM37" i="9"/>
  <c r="BL38" i="9"/>
  <c r="BK28" i="9"/>
  <c r="BL27" i="9"/>
  <c r="AW48" i="8"/>
  <c r="AX48" i="1"/>
  <c r="BB44" i="1"/>
  <c r="J38" i="3"/>
  <c r="H39" i="3"/>
  <c r="I39" i="3"/>
  <c r="N42" i="3"/>
  <c r="M41" i="3"/>
  <c r="L40" i="3"/>
  <c r="E50" i="3"/>
  <c r="F49" i="3"/>
  <c r="AW107" i="9"/>
  <c r="AX82" i="9"/>
  <c r="AX84" i="8"/>
  <c r="AW109" i="8"/>
  <c r="AY108" i="1"/>
  <c r="BD23" i="9"/>
  <c r="BE22" i="9"/>
  <c r="BC44" i="8"/>
  <c r="BB44" i="9"/>
  <c r="BC42" i="9"/>
  <c r="AX48" i="9"/>
  <c r="BN37" i="9"/>
  <c r="BM38" i="9"/>
  <c r="BM18" i="9"/>
  <c r="BN17" i="9"/>
  <c r="BM27" i="9"/>
  <c r="BL28" i="9"/>
  <c r="BO32" i="9"/>
  <c r="BN33" i="9"/>
  <c r="AX48" i="8"/>
  <c r="AY48" i="1"/>
  <c r="BC44" i="1"/>
  <c r="J39" i="3"/>
  <c r="H40" i="3"/>
  <c r="I40" i="3"/>
  <c r="M42" i="3"/>
  <c r="N43" i="3"/>
  <c r="L41" i="3"/>
  <c r="E51" i="3"/>
  <c r="F50" i="3"/>
  <c r="AY82" i="9"/>
  <c r="AX107" i="9"/>
  <c r="AX109" i="8"/>
  <c r="AY84" i="8"/>
  <c r="AZ108" i="1"/>
  <c r="BD44" i="8"/>
  <c r="BC44" i="9"/>
  <c r="BF22" i="9"/>
  <c r="BE23" i="9"/>
  <c r="AY48" i="9"/>
  <c r="BD42" i="9"/>
  <c r="BP32" i="9"/>
  <c r="BO33" i="9"/>
  <c r="BO17" i="9"/>
  <c r="BN18" i="9"/>
  <c r="BN27" i="9"/>
  <c r="BM28" i="9"/>
  <c r="BN38" i="9"/>
  <c r="BO37" i="9"/>
  <c r="AY48" i="8"/>
  <c r="AZ48" i="1"/>
  <c r="BD44" i="1"/>
  <c r="J40" i="3"/>
  <c r="H41" i="3"/>
  <c r="I41" i="3"/>
  <c r="M43" i="3"/>
  <c r="N44" i="3"/>
  <c r="L42" i="3"/>
  <c r="E52" i="3"/>
  <c r="F51" i="3"/>
  <c r="AZ82" i="9"/>
  <c r="AY107" i="9"/>
  <c r="AZ84" i="8"/>
  <c r="AY109" i="8"/>
  <c r="BA108" i="1"/>
  <c r="BE44" i="8"/>
  <c r="BE42" i="9"/>
  <c r="AZ48" i="9"/>
  <c r="BD44" i="9"/>
  <c r="BF23" i="9"/>
  <c r="BG22" i="9"/>
  <c r="BO27" i="9"/>
  <c r="BN28" i="9"/>
  <c r="BO38" i="9"/>
  <c r="BP37" i="9"/>
  <c r="BP17" i="9"/>
  <c r="BO18" i="9"/>
  <c r="BP33" i="9"/>
  <c r="BQ32" i="9"/>
  <c r="AZ48" i="8"/>
  <c r="BA48" i="1"/>
  <c r="BE44" i="1"/>
  <c r="J41" i="3"/>
  <c r="H42" i="3"/>
  <c r="I42" i="3"/>
  <c r="M44" i="3"/>
  <c r="N45" i="3"/>
  <c r="L43" i="3"/>
  <c r="E53" i="3"/>
  <c r="G53" i="3"/>
  <c r="F52" i="3"/>
  <c r="C77" i="1"/>
  <c r="BA82" i="9"/>
  <c r="AZ107" i="9"/>
  <c r="BA84" i="8"/>
  <c r="AZ109" i="8"/>
  <c r="BB108" i="1"/>
  <c r="BA48" i="9"/>
  <c r="BG23" i="9"/>
  <c r="BH22" i="9"/>
  <c r="BF44" i="8"/>
  <c r="BE44" i="9"/>
  <c r="BC45" i="9"/>
  <c r="BF42" i="9"/>
  <c r="BQ37" i="9"/>
  <c r="BP38" i="9"/>
  <c r="BO28" i="9"/>
  <c r="BP27" i="9"/>
  <c r="BQ17" i="9"/>
  <c r="BP18" i="9"/>
  <c r="BR32" i="9"/>
  <c r="BQ33" i="9"/>
  <c r="BA48" i="8"/>
  <c r="BC84" i="1"/>
  <c r="BC86" i="1"/>
  <c r="BB48" i="1"/>
  <c r="BF44" i="1"/>
  <c r="J42" i="3"/>
  <c r="H43" i="3"/>
  <c r="I43" i="3"/>
  <c r="N46" i="3"/>
  <c r="L44" i="3"/>
  <c r="M45" i="3"/>
  <c r="E54" i="3"/>
  <c r="G54" i="3"/>
  <c r="F53" i="3"/>
  <c r="BB82" i="9"/>
  <c r="BA107" i="9"/>
  <c r="BA109" i="8"/>
  <c r="BB84" i="8"/>
  <c r="C108" i="1"/>
  <c r="C109" i="1"/>
  <c r="C110" i="1"/>
  <c r="BI22" i="9"/>
  <c r="BH23" i="9"/>
  <c r="BG44" i="8"/>
  <c r="BF44" i="9"/>
  <c r="BD45" i="9"/>
  <c r="BC80" i="9"/>
  <c r="BC47" i="9"/>
  <c r="BC83" i="9"/>
  <c r="BC85" i="9"/>
  <c r="BG42" i="9"/>
  <c r="BB48" i="9"/>
  <c r="BQ18" i="9"/>
  <c r="BR17" i="9"/>
  <c r="BR37" i="9"/>
  <c r="BQ38" i="9"/>
  <c r="BQ27" i="9"/>
  <c r="BP28" i="9"/>
  <c r="BS32" i="9"/>
  <c r="BR33" i="9"/>
  <c r="BB48" i="8"/>
  <c r="BC85" i="8"/>
  <c r="BC87" i="8"/>
  <c r="BC48" i="1"/>
  <c r="BD84" i="1"/>
  <c r="BD86" i="1"/>
  <c r="BG44" i="1"/>
  <c r="J43" i="3"/>
  <c r="H44" i="3"/>
  <c r="I44" i="3"/>
  <c r="M46" i="3"/>
  <c r="N47" i="3"/>
  <c r="L45" i="3"/>
  <c r="E55" i="3"/>
  <c r="G55" i="3"/>
  <c r="F54" i="3"/>
  <c r="BB107" i="9"/>
  <c r="C112" i="9"/>
  <c r="C113" i="9"/>
  <c r="C97" i="1"/>
  <c r="BB109" i="8"/>
  <c r="C100" i="1"/>
  <c r="C101" i="1"/>
  <c r="D109" i="1"/>
  <c r="C113" i="1"/>
  <c r="C114" i="1"/>
  <c r="BC48" i="9"/>
  <c r="BE45" i="9"/>
  <c r="BD80" i="9"/>
  <c r="BD47" i="9"/>
  <c r="BD83" i="9"/>
  <c r="BD85" i="9"/>
  <c r="BH42" i="9"/>
  <c r="BG44" i="9"/>
  <c r="BJ22" i="9"/>
  <c r="BI23" i="9"/>
  <c r="BH44" i="8"/>
  <c r="BR27" i="9"/>
  <c r="BQ28" i="9"/>
  <c r="BR38" i="9"/>
  <c r="BS37" i="9"/>
  <c r="BT32" i="9"/>
  <c r="BS33" i="9"/>
  <c r="BS17" i="9"/>
  <c r="BR18" i="9"/>
  <c r="BD85" i="8"/>
  <c r="BD87" i="8"/>
  <c r="BC48" i="8"/>
  <c r="BD48" i="1"/>
  <c r="BE84" i="1"/>
  <c r="BE86" i="1"/>
  <c r="BH44" i="1"/>
  <c r="J44" i="3"/>
  <c r="H45" i="3"/>
  <c r="I45" i="3"/>
  <c r="M47" i="3"/>
  <c r="N48" i="3"/>
  <c r="L46" i="3"/>
  <c r="E56" i="3"/>
  <c r="G56" i="3"/>
  <c r="F55" i="3"/>
  <c r="E96" i="1"/>
  <c r="E97" i="1"/>
  <c r="E109" i="1"/>
  <c r="D110" i="1"/>
  <c r="BI42" i="9"/>
  <c r="BH44" i="9"/>
  <c r="BD48" i="9"/>
  <c r="BJ23" i="9"/>
  <c r="BK22" i="9"/>
  <c r="BI44" i="8"/>
  <c r="BF45" i="9"/>
  <c r="BE47" i="9"/>
  <c r="BE83" i="9"/>
  <c r="BE85" i="9"/>
  <c r="BE80" i="9"/>
  <c r="BT17" i="9"/>
  <c r="BS18" i="9"/>
  <c r="BT33" i="9"/>
  <c r="BU32" i="9"/>
  <c r="BS27" i="9"/>
  <c r="BR28" i="9"/>
  <c r="BT37" i="9"/>
  <c r="BS38" i="9"/>
  <c r="BE85" i="8"/>
  <c r="BE87" i="8"/>
  <c r="BD48" i="8"/>
  <c r="BE48" i="1"/>
  <c r="BF84" i="1"/>
  <c r="BF86" i="1"/>
  <c r="BI44" i="1"/>
  <c r="J45" i="3"/>
  <c r="H46" i="3"/>
  <c r="I46" i="3"/>
  <c r="M48" i="3"/>
  <c r="N49" i="3"/>
  <c r="L47" i="3"/>
  <c r="E57" i="3"/>
  <c r="G57" i="3"/>
  <c r="F56" i="3"/>
  <c r="F96" i="1"/>
  <c r="F97" i="1"/>
  <c r="F109" i="1"/>
  <c r="E110" i="1"/>
  <c r="BG45" i="9"/>
  <c r="BF83" i="9"/>
  <c r="BF85" i="9"/>
  <c r="BF80" i="9"/>
  <c r="BF47" i="9"/>
  <c r="BJ42" i="9"/>
  <c r="BI44" i="9"/>
  <c r="BE48" i="9"/>
  <c r="BL22" i="9"/>
  <c r="BK23" i="9"/>
  <c r="BJ44" i="8"/>
  <c r="BS28" i="9"/>
  <c r="BT27" i="9"/>
  <c r="BV32" i="9"/>
  <c r="BU33" i="9"/>
  <c r="BU37" i="9"/>
  <c r="BT38" i="9"/>
  <c r="BU17" i="9"/>
  <c r="BT18" i="9"/>
  <c r="BE48" i="8"/>
  <c r="BF85" i="8"/>
  <c r="BF87" i="8"/>
  <c r="BG84" i="1"/>
  <c r="BG86" i="1"/>
  <c r="BF48" i="1"/>
  <c r="BJ44" i="1"/>
  <c r="J46" i="3"/>
  <c r="H47" i="3"/>
  <c r="I47" i="3"/>
  <c r="N50" i="3"/>
  <c r="M49" i="3"/>
  <c r="L48" i="3"/>
  <c r="E58" i="3"/>
  <c r="G58" i="3"/>
  <c r="F57" i="3"/>
  <c r="G96" i="1"/>
  <c r="G97" i="1"/>
  <c r="G109" i="1"/>
  <c r="F110" i="1"/>
  <c r="BK42" i="9"/>
  <c r="BK44" i="8"/>
  <c r="BJ44" i="9"/>
  <c r="BF48" i="9"/>
  <c r="BM22" i="9"/>
  <c r="BL23" i="9"/>
  <c r="BH45" i="9"/>
  <c r="BG83" i="9"/>
  <c r="BG85" i="9"/>
  <c r="BG47" i="9"/>
  <c r="BG80" i="9"/>
  <c r="BV37" i="9"/>
  <c r="BU38" i="9"/>
  <c r="BU18" i="9"/>
  <c r="BV17" i="9"/>
  <c r="BU27" i="9"/>
  <c r="BT28" i="9"/>
  <c r="BW32" i="9"/>
  <c r="BV33" i="9"/>
  <c r="BF48" i="8"/>
  <c r="BG85" i="8"/>
  <c r="BG87" i="8"/>
  <c r="BG48" i="1"/>
  <c r="BH84" i="1"/>
  <c r="BH86" i="1"/>
  <c r="BK44" i="1"/>
  <c r="J47" i="3"/>
  <c r="H48" i="3"/>
  <c r="I48" i="3"/>
  <c r="M50" i="3"/>
  <c r="N51" i="3"/>
  <c r="L49" i="3"/>
  <c r="E59" i="3"/>
  <c r="G59" i="3"/>
  <c r="F58" i="3"/>
  <c r="H96" i="1"/>
  <c r="H97" i="1"/>
  <c r="H109" i="1"/>
  <c r="G110" i="1"/>
  <c r="BL44" i="8"/>
  <c r="BL42" i="9"/>
  <c r="BK44" i="9"/>
  <c r="BG48" i="9"/>
  <c r="BI45" i="9"/>
  <c r="BH47" i="9"/>
  <c r="BH80" i="9"/>
  <c r="BH83" i="9"/>
  <c r="BH85" i="9"/>
  <c r="BN22" i="9"/>
  <c r="BM23" i="9"/>
  <c r="BW17" i="9"/>
  <c r="BV18" i="9"/>
  <c r="BV38" i="9"/>
  <c r="BW37" i="9"/>
  <c r="BX32" i="9"/>
  <c r="BW33" i="9"/>
  <c r="BV27" i="9"/>
  <c r="BU28" i="9"/>
  <c r="BH85" i="8"/>
  <c r="BH87" i="8"/>
  <c r="BG48" i="8"/>
  <c r="BI84" i="1"/>
  <c r="BI86" i="1"/>
  <c r="BH48" i="1"/>
  <c r="BL44" i="1"/>
  <c r="J48" i="3"/>
  <c r="H49" i="3"/>
  <c r="I49" i="3"/>
  <c r="M51" i="3"/>
  <c r="N52" i="3"/>
  <c r="L50" i="3"/>
  <c r="E60" i="3"/>
  <c r="G60" i="3"/>
  <c r="F59" i="3"/>
  <c r="I96" i="1"/>
  <c r="I97" i="1"/>
  <c r="I109" i="1"/>
  <c r="H110" i="1"/>
  <c r="BL44" i="9"/>
  <c r="BM42" i="9"/>
  <c r="BH48" i="9"/>
  <c r="BN23" i="9"/>
  <c r="BO22" i="9"/>
  <c r="BM44" i="8"/>
  <c r="BJ45" i="9"/>
  <c r="BI47" i="9"/>
  <c r="BI80" i="9"/>
  <c r="BI83" i="9"/>
  <c r="BI85" i="9"/>
  <c r="BW27" i="9"/>
  <c r="BV28" i="9"/>
  <c r="BX33" i="9"/>
  <c r="BY32" i="9"/>
  <c r="BW38" i="9"/>
  <c r="BX37" i="9"/>
  <c r="BX17" i="9"/>
  <c r="BW18" i="9"/>
  <c r="BH48" i="8"/>
  <c r="BI85" i="8"/>
  <c r="BI87" i="8"/>
  <c r="BI48" i="1"/>
  <c r="BJ84" i="1"/>
  <c r="BJ86" i="1"/>
  <c r="BM44" i="1"/>
  <c r="J49" i="3"/>
  <c r="H50" i="3"/>
  <c r="I50" i="3"/>
  <c r="G51" i="3"/>
  <c r="M52" i="3"/>
  <c r="L51" i="3"/>
  <c r="N53" i="3"/>
  <c r="E61" i="3"/>
  <c r="G61" i="3"/>
  <c r="F60" i="3"/>
  <c r="J96" i="1"/>
  <c r="J97" i="1"/>
  <c r="J109" i="1"/>
  <c r="I110" i="1"/>
  <c r="BI48" i="9"/>
  <c r="BP22" i="9"/>
  <c r="BO23" i="9"/>
  <c r="BM44" i="9"/>
  <c r="BK45" i="9"/>
  <c r="BJ47" i="9"/>
  <c r="BJ80" i="9"/>
  <c r="BJ83" i="9"/>
  <c r="BJ85" i="9"/>
  <c r="BN42" i="9"/>
  <c r="BN44" i="8"/>
  <c r="BZ32" i="9"/>
  <c r="BY33" i="9"/>
  <c r="BW28" i="9"/>
  <c r="BX27" i="9"/>
  <c r="BY17" i="9"/>
  <c r="BX18" i="9"/>
  <c r="BY37" i="9"/>
  <c r="BX38" i="9"/>
  <c r="BI48" i="8"/>
  <c r="BJ85" i="8"/>
  <c r="BJ87" i="8"/>
  <c r="BK84" i="1"/>
  <c r="BK86" i="1"/>
  <c r="BJ48" i="1"/>
  <c r="BN44" i="1"/>
  <c r="O55" i="3"/>
  <c r="J50" i="3"/>
  <c r="H51" i="3"/>
  <c r="I51" i="3"/>
  <c r="G52" i="3"/>
  <c r="N54" i="3"/>
  <c r="M53" i="3"/>
  <c r="L52" i="3"/>
  <c r="E62" i="3"/>
  <c r="G62" i="3"/>
  <c r="F61" i="3"/>
  <c r="K96" i="1"/>
  <c r="K97" i="1"/>
  <c r="K109" i="1"/>
  <c r="J110" i="1"/>
  <c r="BN44" i="9"/>
  <c r="BO44" i="8"/>
  <c r="BO42" i="9"/>
  <c r="BL45" i="9"/>
  <c r="BK47" i="9"/>
  <c r="BK80" i="9"/>
  <c r="BK83" i="9"/>
  <c r="BK85" i="9"/>
  <c r="BQ22" i="9"/>
  <c r="BP23" i="9"/>
  <c r="BJ48" i="9"/>
  <c r="BZ37" i="9"/>
  <c r="BY38" i="9"/>
  <c r="BY18" i="9"/>
  <c r="BZ17" i="9"/>
  <c r="CA32" i="9"/>
  <c r="BZ33" i="9"/>
  <c r="BY27" i="9"/>
  <c r="BX28" i="9"/>
  <c r="BK85" i="8"/>
  <c r="BK87" i="8"/>
  <c r="BJ48" i="8"/>
  <c r="BK48" i="1"/>
  <c r="BL84" i="1"/>
  <c r="BL86" i="1"/>
  <c r="BO44" i="1"/>
  <c r="O56" i="3"/>
  <c r="J51" i="3"/>
  <c r="H52" i="3"/>
  <c r="I52" i="3"/>
  <c r="M54" i="3"/>
  <c r="N55" i="3"/>
  <c r="L53" i="3"/>
  <c r="E63" i="3"/>
  <c r="G63" i="3"/>
  <c r="F62" i="3"/>
  <c r="L96" i="1"/>
  <c r="L97" i="1"/>
  <c r="L109" i="1"/>
  <c r="K110" i="1"/>
  <c r="BR22" i="9"/>
  <c r="BQ23" i="9"/>
  <c r="BM45" i="9"/>
  <c r="BL83" i="9"/>
  <c r="BL85" i="9"/>
  <c r="BL47" i="9"/>
  <c r="BL80" i="9"/>
  <c r="BO44" i="9"/>
  <c r="BP42" i="9"/>
  <c r="BP44" i="8"/>
  <c r="BK48" i="9"/>
  <c r="BZ18" i="9"/>
  <c r="CA17" i="9"/>
  <c r="BZ38" i="9"/>
  <c r="CA37" i="9"/>
  <c r="BZ27" i="9"/>
  <c r="BY28" i="9"/>
  <c r="CB32" i="9"/>
  <c r="CA33" i="9"/>
  <c r="BK48" i="8"/>
  <c r="BL85" i="8"/>
  <c r="BL87" i="8"/>
  <c r="BM84" i="1"/>
  <c r="BM86" i="1"/>
  <c r="BL48" i="1"/>
  <c r="BP44" i="1"/>
  <c r="O57" i="3"/>
  <c r="J52" i="3"/>
  <c r="H53" i="3"/>
  <c r="I53" i="3"/>
  <c r="M55" i="3"/>
  <c r="N56" i="3"/>
  <c r="L54" i="3"/>
  <c r="O58" i="3"/>
  <c r="J53" i="3"/>
  <c r="E64" i="3"/>
  <c r="G64" i="3"/>
  <c r="F63" i="3"/>
  <c r="M96" i="1"/>
  <c r="M97" i="1"/>
  <c r="M109" i="1"/>
  <c r="L110" i="1"/>
  <c r="BL48" i="9"/>
  <c r="BP44" i="9"/>
  <c r="BQ44" i="8"/>
  <c r="BQ42" i="9"/>
  <c r="BN45" i="9"/>
  <c r="BM47" i="9"/>
  <c r="BM83" i="9"/>
  <c r="BM85" i="9"/>
  <c r="BM80" i="9"/>
  <c r="BR23" i="9"/>
  <c r="BS22" i="9"/>
  <c r="CA27" i="9"/>
  <c r="BZ28" i="9"/>
  <c r="CB17" i="9"/>
  <c r="CA18" i="9"/>
  <c r="CB33" i="9"/>
  <c r="CC32" i="9"/>
  <c r="CB37" i="9"/>
  <c r="CA38" i="9"/>
  <c r="BM85" i="8"/>
  <c r="BM87" i="8"/>
  <c r="BL48" i="8"/>
  <c r="BM48" i="1"/>
  <c r="BN84" i="1"/>
  <c r="BN86" i="1"/>
  <c r="BQ44" i="1"/>
  <c r="H54" i="3"/>
  <c r="I54" i="3"/>
  <c r="M56" i="3"/>
  <c r="N57" i="3"/>
  <c r="J54" i="3"/>
  <c r="O59" i="3"/>
  <c r="E65" i="3"/>
  <c r="F64" i="3"/>
  <c r="N96" i="1"/>
  <c r="N97" i="1"/>
  <c r="N109" i="1"/>
  <c r="M110" i="1"/>
  <c r="BS23" i="9"/>
  <c r="BT22" i="9"/>
  <c r="BR44" i="8"/>
  <c r="BM48" i="9"/>
  <c r="BQ44" i="9"/>
  <c r="BR42" i="9"/>
  <c r="BO45" i="9"/>
  <c r="BN47" i="9"/>
  <c r="BN80" i="9"/>
  <c r="BN83" i="9"/>
  <c r="BN85" i="9"/>
  <c r="CD32" i="9"/>
  <c r="CC33" i="9"/>
  <c r="CC17" i="9"/>
  <c r="CB18" i="9"/>
  <c r="CA28" i="9"/>
  <c r="CB27" i="9"/>
  <c r="CC37" i="9"/>
  <c r="CB38" i="9"/>
  <c r="BM48" i="8"/>
  <c r="BN85" i="8"/>
  <c r="BN87" i="8"/>
  <c r="BO84" i="1"/>
  <c r="BO86" i="1"/>
  <c r="BN48" i="1"/>
  <c r="BR44" i="1"/>
  <c r="H55" i="3"/>
  <c r="I55" i="3"/>
  <c r="N58" i="3"/>
  <c r="M57" i="3"/>
  <c r="O60" i="3"/>
  <c r="J55" i="3"/>
  <c r="E66" i="3"/>
  <c r="F65" i="3"/>
  <c r="O96" i="1"/>
  <c r="O97" i="1"/>
  <c r="O109" i="1"/>
  <c r="N110" i="1"/>
  <c r="BN48" i="9"/>
  <c r="BS44" i="8"/>
  <c r="BR44" i="9"/>
  <c r="BT23" i="9"/>
  <c r="BU22" i="9"/>
  <c r="BP45" i="9"/>
  <c r="BO80" i="9"/>
  <c r="BO47" i="9"/>
  <c r="BO83" i="9"/>
  <c r="BO85" i="9"/>
  <c r="BS42" i="9"/>
  <c r="CE32" i="9"/>
  <c r="CD33" i="9"/>
  <c r="CD37" i="9"/>
  <c r="CC38" i="9"/>
  <c r="CC18" i="9"/>
  <c r="CD17" i="9"/>
  <c r="CC27" i="9"/>
  <c r="CB28" i="9"/>
  <c r="BN48" i="8"/>
  <c r="BO85" i="8"/>
  <c r="BO87" i="8"/>
  <c r="BO48" i="1"/>
  <c r="BP84" i="1"/>
  <c r="BP86" i="1"/>
  <c r="BS44" i="1"/>
  <c r="H56" i="3"/>
  <c r="I56" i="3"/>
  <c r="M58" i="3"/>
  <c r="N59" i="3"/>
  <c r="J56" i="3"/>
  <c r="O61" i="3"/>
  <c r="E67" i="3"/>
  <c r="F66" i="3"/>
  <c r="P96" i="1"/>
  <c r="P97" i="1"/>
  <c r="P109" i="1"/>
  <c r="O110" i="1"/>
  <c r="BT44" i="8"/>
  <c r="BU23" i="9"/>
  <c r="BV22" i="9"/>
  <c r="BO48" i="9"/>
  <c r="BQ45" i="9"/>
  <c r="BP47" i="9"/>
  <c r="BP80" i="9"/>
  <c r="BP83" i="9"/>
  <c r="BP85" i="9"/>
  <c r="BT42" i="9"/>
  <c r="BS44" i="9"/>
  <c r="CE17" i="9"/>
  <c r="CD18" i="9"/>
  <c r="CF32" i="9"/>
  <c r="CE33" i="9"/>
  <c r="CD38" i="9"/>
  <c r="CE37" i="9"/>
  <c r="CD27" i="9"/>
  <c r="CC28" i="9"/>
  <c r="BO48" i="8"/>
  <c r="BP85" i="8"/>
  <c r="BP87" i="8"/>
  <c r="BQ84" i="1"/>
  <c r="BQ86" i="1"/>
  <c r="BP48" i="1"/>
  <c r="BT44" i="1"/>
  <c r="H57" i="3"/>
  <c r="I57" i="3"/>
  <c r="M59" i="3"/>
  <c r="N60" i="3"/>
  <c r="O62" i="3"/>
  <c r="J57" i="3"/>
  <c r="E68" i="3"/>
  <c r="F67" i="3"/>
  <c r="Q96" i="1"/>
  <c r="Q97" i="1"/>
  <c r="Q109" i="1"/>
  <c r="P110" i="1"/>
  <c r="BP48" i="9"/>
  <c r="BR45" i="9"/>
  <c r="BQ47" i="9"/>
  <c r="BQ83" i="9"/>
  <c r="BQ85" i="9"/>
  <c r="BQ80" i="9"/>
  <c r="BU42" i="9"/>
  <c r="BT44" i="9"/>
  <c r="BU44" i="8"/>
  <c r="BV23" i="9"/>
  <c r="BW22" i="9"/>
  <c r="CE38" i="9"/>
  <c r="CF37" i="9"/>
  <c r="CE27" i="9"/>
  <c r="CD28" i="9"/>
  <c r="CF33" i="9"/>
  <c r="CG32" i="9"/>
  <c r="CF17" i="9"/>
  <c r="CE18" i="9"/>
  <c r="BP48" i="8"/>
  <c r="BQ85" i="8"/>
  <c r="BQ87" i="8"/>
  <c r="BQ48" i="1"/>
  <c r="BR84" i="1"/>
  <c r="BR86" i="1"/>
  <c r="BU44" i="1"/>
  <c r="H58" i="3"/>
  <c r="I58" i="3"/>
  <c r="M60" i="3"/>
  <c r="N61" i="3"/>
  <c r="J58" i="3"/>
  <c r="O63" i="3"/>
  <c r="E69" i="3"/>
  <c r="F68" i="3"/>
  <c r="R96" i="1"/>
  <c r="R97" i="1"/>
  <c r="R109" i="1"/>
  <c r="Q110" i="1"/>
  <c r="BV42" i="9"/>
  <c r="BU44" i="9"/>
  <c r="BQ48" i="9"/>
  <c r="BW23" i="9"/>
  <c r="BX22" i="9"/>
  <c r="BV44" i="8"/>
  <c r="BS45" i="9"/>
  <c r="BR83" i="9"/>
  <c r="BR85" i="9"/>
  <c r="BR47" i="9"/>
  <c r="BR80" i="9"/>
  <c r="CE28" i="9"/>
  <c r="CF27" i="9"/>
  <c r="CG17" i="9"/>
  <c r="CF18" i="9"/>
  <c r="CH32" i="9"/>
  <c r="CG33" i="9"/>
  <c r="CG37" i="9"/>
  <c r="CF38" i="9"/>
  <c r="BR85" i="8"/>
  <c r="BR87" i="8"/>
  <c r="BQ48" i="8"/>
  <c r="BS84" i="1"/>
  <c r="BS86" i="1"/>
  <c r="BR48" i="1"/>
  <c r="BV44" i="1"/>
  <c r="H59" i="3"/>
  <c r="I59" i="3"/>
  <c r="N62" i="3"/>
  <c r="M61" i="3"/>
  <c r="J59" i="3"/>
  <c r="E70" i="3"/>
  <c r="F69" i="3"/>
  <c r="S96" i="1"/>
  <c r="S97" i="1"/>
  <c r="S109" i="1"/>
  <c r="R110" i="1"/>
  <c r="BX23" i="9"/>
  <c r="BY22" i="9"/>
  <c r="BW44" i="8"/>
  <c r="BV44" i="9"/>
  <c r="BR48" i="9"/>
  <c r="BT45" i="9"/>
  <c r="BS47" i="9"/>
  <c r="BS83" i="9"/>
  <c r="BS85" i="9"/>
  <c r="BS80" i="9"/>
  <c r="BW42" i="9"/>
  <c r="CG27" i="9"/>
  <c r="CF28" i="9"/>
  <c r="CH37" i="9"/>
  <c r="CG38" i="9"/>
  <c r="CI32" i="9"/>
  <c r="CH33" i="9"/>
  <c r="CG18" i="9"/>
  <c r="CH17" i="9"/>
  <c r="BS85" i="8"/>
  <c r="BS87" i="8"/>
  <c r="BR48" i="8"/>
  <c r="BS48" i="1"/>
  <c r="BT84" i="1"/>
  <c r="BT86" i="1"/>
  <c r="BW44" i="1"/>
  <c r="H60" i="3"/>
  <c r="I60" i="3"/>
  <c r="M62" i="3"/>
  <c r="N63" i="3"/>
  <c r="J60" i="3"/>
  <c r="E71" i="3"/>
  <c r="F70" i="3"/>
  <c r="T96" i="1"/>
  <c r="T97" i="1"/>
  <c r="T109" i="1"/>
  <c r="S110" i="1"/>
  <c r="BX44" i="8"/>
  <c r="BW44" i="9"/>
  <c r="BS48" i="9"/>
  <c r="BZ22" i="9"/>
  <c r="BY23" i="9"/>
  <c r="BU45" i="9"/>
  <c r="BT83" i="9"/>
  <c r="BT85" i="9"/>
  <c r="BT47" i="9"/>
  <c r="BT80" i="9"/>
  <c r="BX42" i="9"/>
  <c r="CJ32" i="9"/>
  <c r="CI33" i="9"/>
  <c r="CI17" i="9"/>
  <c r="CH18" i="9"/>
  <c r="CH38" i="9"/>
  <c r="CI37" i="9"/>
  <c r="CH27" i="9"/>
  <c r="CG28" i="9"/>
  <c r="BS48" i="8"/>
  <c r="BT85" i="8"/>
  <c r="BT87" i="8"/>
  <c r="BU84" i="1"/>
  <c r="BU86" i="1"/>
  <c r="BT48" i="1"/>
  <c r="BX44" i="1"/>
  <c r="H61" i="3"/>
  <c r="I61" i="3"/>
  <c r="M63" i="3"/>
  <c r="N64" i="3"/>
  <c r="J61" i="3"/>
  <c r="E72" i="3"/>
  <c r="F71" i="3"/>
  <c r="U96" i="1"/>
  <c r="U97" i="1"/>
  <c r="U109" i="1"/>
  <c r="T110" i="1"/>
  <c r="BX44" i="9"/>
  <c r="BT48" i="9"/>
  <c r="BV45" i="9"/>
  <c r="BU80" i="9"/>
  <c r="BU47" i="9"/>
  <c r="BU83" i="9"/>
  <c r="BU85" i="9"/>
  <c r="BY44" i="8"/>
  <c r="BZ23" i="9"/>
  <c r="CA22" i="9"/>
  <c r="BY42" i="9"/>
  <c r="CI27" i="9"/>
  <c r="CH28" i="9"/>
  <c r="CJ33" i="9"/>
  <c r="CK32" i="9"/>
  <c r="CJ37" i="9"/>
  <c r="CI38" i="9"/>
  <c r="CJ17" i="9"/>
  <c r="CI18" i="9"/>
  <c r="BU85" i="8"/>
  <c r="BU87" i="8"/>
  <c r="BT48" i="8"/>
  <c r="BU48" i="1"/>
  <c r="BV84" i="1"/>
  <c r="BV86" i="1"/>
  <c r="BY44" i="1"/>
  <c r="H62" i="3"/>
  <c r="I62" i="3"/>
  <c r="M64" i="3"/>
  <c r="N65" i="3"/>
  <c r="J62" i="3"/>
  <c r="E73" i="3"/>
  <c r="F72" i="3"/>
  <c r="V96" i="1"/>
  <c r="V97" i="1"/>
  <c r="V109" i="1"/>
  <c r="U110" i="1"/>
  <c r="BY44" i="9"/>
  <c r="BZ44" i="8"/>
  <c r="CB22" i="9"/>
  <c r="CA23" i="9"/>
  <c r="BZ42" i="9"/>
  <c r="BU48" i="9"/>
  <c r="BW45" i="9"/>
  <c r="BV80" i="9"/>
  <c r="BV47" i="9"/>
  <c r="BV83" i="9"/>
  <c r="BV85" i="9"/>
  <c r="CL32" i="9"/>
  <c r="CK33" i="9"/>
  <c r="CI28" i="9"/>
  <c r="CJ27" i="9"/>
  <c r="CK17" i="9"/>
  <c r="CJ18" i="9"/>
  <c r="CK37" i="9"/>
  <c r="CJ38" i="9"/>
  <c r="BU48" i="8"/>
  <c r="BV85" i="8"/>
  <c r="BV87" i="8"/>
  <c r="BW84" i="1"/>
  <c r="BW86" i="1"/>
  <c r="BV48" i="1"/>
  <c r="BZ44" i="1"/>
  <c r="H63" i="3"/>
  <c r="I63" i="3"/>
  <c r="N66" i="3"/>
  <c r="M65" i="3"/>
  <c r="J63" i="3"/>
  <c r="E74" i="3"/>
  <c r="F73" i="3"/>
  <c r="W96" i="1"/>
  <c r="W97" i="1"/>
  <c r="W109" i="1"/>
  <c r="V110" i="1"/>
  <c r="BZ44" i="9"/>
  <c r="CA44" i="8"/>
  <c r="CA42" i="9"/>
  <c r="BV48" i="9"/>
  <c r="BX45" i="9"/>
  <c r="BW47" i="9"/>
  <c r="BW83" i="9"/>
  <c r="BW85" i="9"/>
  <c r="BW80" i="9"/>
  <c r="CC22" i="9"/>
  <c r="CB23" i="9"/>
  <c r="CM32" i="9"/>
  <c r="CL33" i="9"/>
  <c r="CL37" i="9"/>
  <c r="CK38" i="9"/>
  <c r="CK18" i="9"/>
  <c r="CL17" i="9"/>
  <c r="CK27" i="9"/>
  <c r="CJ28" i="9"/>
  <c r="BV48" i="8"/>
  <c r="BW85" i="8"/>
  <c r="BW87" i="8"/>
  <c r="BW48" i="1"/>
  <c r="BX84" i="1"/>
  <c r="BX86" i="1"/>
  <c r="CA44" i="1"/>
  <c r="H64" i="3"/>
  <c r="I64" i="3"/>
  <c r="M66" i="3"/>
  <c r="N67" i="3"/>
  <c r="G65" i="3"/>
  <c r="J64" i="3"/>
  <c r="E75" i="3"/>
  <c r="F74" i="3"/>
  <c r="X96" i="1"/>
  <c r="X97" i="1"/>
  <c r="X109" i="1"/>
  <c r="W110" i="1"/>
  <c r="CB42" i="9"/>
  <c r="CB44" i="8"/>
  <c r="BW48" i="9"/>
  <c r="CA44" i="9"/>
  <c r="CD22" i="9"/>
  <c r="CC23" i="9"/>
  <c r="BY45" i="9"/>
  <c r="BX80" i="9"/>
  <c r="BX47" i="9"/>
  <c r="BX83" i="9"/>
  <c r="BX85" i="9"/>
  <c r="CL38" i="9"/>
  <c r="CM37" i="9"/>
  <c r="CL27" i="9"/>
  <c r="CK28" i="9"/>
  <c r="CN32" i="9"/>
  <c r="CM33" i="9"/>
  <c r="CM17" i="9"/>
  <c r="CL18" i="9"/>
  <c r="BW48" i="8"/>
  <c r="BX85" i="8"/>
  <c r="BX87" i="8"/>
  <c r="BY84" i="1"/>
  <c r="BY86" i="1"/>
  <c r="BX48" i="1"/>
  <c r="CB44" i="1"/>
  <c r="H65" i="3"/>
  <c r="I65" i="3"/>
  <c r="M67" i="3"/>
  <c r="N68" i="3"/>
  <c r="G66" i="3"/>
  <c r="J65" i="3"/>
  <c r="E76" i="3"/>
  <c r="F75" i="3"/>
  <c r="Y96" i="1"/>
  <c r="Y97" i="1"/>
  <c r="Y109" i="1"/>
  <c r="X110" i="1"/>
  <c r="CC44" i="8"/>
  <c r="CC42" i="9"/>
  <c r="CB44" i="9"/>
  <c r="BX48" i="9"/>
  <c r="BZ45" i="9"/>
  <c r="BY47" i="9"/>
  <c r="BY83" i="9"/>
  <c r="BY85" i="9"/>
  <c r="BY80" i="9"/>
  <c r="CD23" i="9"/>
  <c r="CE22" i="9"/>
  <c r="CN17" i="9"/>
  <c r="CM18" i="9"/>
  <c r="CM27" i="9"/>
  <c r="CL28" i="9"/>
  <c r="CN33" i="9"/>
  <c r="CO32" i="9"/>
  <c r="CM38" i="9"/>
  <c r="CN37" i="9"/>
  <c r="BX48" i="8"/>
  <c r="BY85" i="8"/>
  <c r="BY87" i="8"/>
  <c r="BY48" i="1"/>
  <c r="BZ84" i="1"/>
  <c r="BZ86" i="1"/>
  <c r="CC44" i="1"/>
  <c r="H66" i="3"/>
  <c r="I66" i="3"/>
  <c r="M68" i="3"/>
  <c r="N69" i="3"/>
  <c r="G67" i="3"/>
  <c r="J66" i="3"/>
  <c r="E77" i="3"/>
  <c r="F76" i="3"/>
  <c r="Z96" i="1"/>
  <c r="Z97" i="1"/>
  <c r="Z109" i="1"/>
  <c r="Y110" i="1"/>
  <c r="CC44" i="9"/>
  <c r="CF22" i="9"/>
  <c r="CE23" i="9"/>
  <c r="BY48" i="9"/>
  <c r="CD42" i="9"/>
  <c r="CD44" i="8"/>
  <c r="CA45" i="9"/>
  <c r="BZ47" i="9"/>
  <c r="BZ83" i="9"/>
  <c r="BZ85" i="9"/>
  <c r="BZ80" i="9"/>
  <c r="CM28" i="9"/>
  <c r="CN27" i="9"/>
  <c r="CO17" i="9"/>
  <c r="CN18" i="9"/>
  <c r="CP32" i="9"/>
  <c r="CO33" i="9"/>
  <c r="CO37" i="9"/>
  <c r="CN38" i="9"/>
  <c r="BY48" i="8"/>
  <c r="BZ85" i="8"/>
  <c r="BZ87" i="8"/>
  <c r="CA84" i="1"/>
  <c r="CA86" i="1"/>
  <c r="BZ48" i="1"/>
  <c r="CD44" i="1"/>
  <c r="H67" i="3"/>
  <c r="I67" i="3"/>
  <c r="N70" i="3"/>
  <c r="M69" i="3"/>
  <c r="G68" i="3"/>
  <c r="J67" i="3"/>
  <c r="E78" i="3"/>
  <c r="F77" i="3"/>
  <c r="AA96" i="1"/>
  <c r="AA97" i="1"/>
  <c r="AA109" i="1"/>
  <c r="Z110" i="1"/>
  <c r="CB45" i="9"/>
  <c r="CA83" i="9"/>
  <c r="CA85" i="9"/>
  <c r="CA47" i="9"/>
  <c r="CA80" i="9"/>
  <c r="CE44" i="8"/>
  <c r="CE42" i="9"/>
  <c r="BZ48" i="9"/>
  <c r="CD44" i="9"/>
  <c r="CG22" i="9"/>
  <c r="CF23" i="9"/>
  <c r="CQ32" i="9"/>
  <c r="CP33" i="9"/>
  <c r="CO18" i="9"/>
  <c r="CP17" i="9"/>
  <c r="CP37" i="9"/>
  <c r="CO38" i="9"/>
  <c r="CO27" i="9"/>
  <c r="CN28" i="9"/>
  <c r="BZ48" i="8"/>
  <c r="CA85" i="8"/>
  <c r="CA87" i="8"/>
  <c r="CA48" i="1"/>
  <c r="CB84" i="1"/>
  <c r="CB86" i="1"/>
  <c r="CE44" i="1"/>
  <c r="H68" i="3"/>
  <c r="I68" i="3"/>
  <c r="M70" i="3"/>
  <c r="N71" i="3"/>
  <c r="G69" i="3"/>
  <c r="J68" i="3"/>
  <c r="E79" i="3"/>
  <c r="F78" i="3"/>
  <c r="AB96" i="1"/>
  <c r="AB97" i="1"/>
  <c r="AB109" i="1"/>
  <c r="AA110" i="1"/>
  <c r="CF42" i="9"/>
  <c r="CE44" i="9"/>
  <c r="CH22" i="9"/>
  <c r="CG23" i="9"/>
  <c r="CF44" i="8"/>
  <c r="CA48" i="9"/>
  <c r="CC45" i="9"/>
  <c r="CB47" i="9"/>
  <c r="CB80" i="9"/>
  <c r="CB83" i="9"/>
  <c r="CB85" i="9"/>
  <c r="CP27" i="9"/>
  <c r="CO28" i="9"/>
  <c r="CP38" i="9"/>
  <c r="CQ37" i="9"/>
  <c r="CP18" i="9"/>
  <c r="CQ17" i="9"/>
  <c r="CR32" i="9"/>
  <c r="CQ33" i="9"/>
  <c r="CA48" i="8"/>
  <c r="CB85" i="8"/>
  <c r="CB87" i="8"/>
  <c r="CC84" i="1"/>
  <c r="CC86" i="1"/>
  <c r="CB48" i="1"/>
  <c r="CF44" i="1"/>
  <c r="H69" i="3"/>
  <c r="I69" i="3"/>
  <c r="M71" i="3"/>
  <c r="N72" i="3"/>
  <c r="G70" i="3"/>
  <c r="J69" i="3"/>
  <c r="E80" i="3"/>
  <c r="F79" i="3"/>
  <c r="AC96" i="1"/>
  <c r="AC97" i="1"/>
  <c r="AC109" i="1"/>
  <c r="AB110" i="1"/>
  <c r="CF44" i="9"/>
  <c r="CB48" i="9"/>
  <c r="CG42" i="9"/>
  <c r="CG44" i="8"/>
  <c r="CD45" i="9"/>
  <c r="CC47" i="9"/>
  <c r="CC83" i="9"/>
  <c r="CC85" i="9"/>
  <c r="CC80" i="9"/>
  <c r="CI22" i="9"/>
  <c r="CH23" i="9"/>
  <c r="CR17" i="9"/>
  <c r="CQ18" i="9"/>
  <c r="CR37" i="9"/>
  <c r="CQ38" i="9"/>
  <c r="CR33" i="9"/>
  <c r="CS32" i="9"/>
  <c r="CQ27" i="9"/>
  <c r="CP28" i="9"/>
  <c r="CC85" i="8"/>
  <c r="CC87" i="8"/>
  <c r="CB48" i="8"/>
  <c r="CC48" i="1"/>
  <c r="CD84" i="1"/>
  <c r="CD86" i="1"/>
  <c r="CG44" i="1"/>
  <c r="H70" i="3"/>
  <c r="I70" i="3"/>
  <c r="M72" i="3"/>
  <c r="N73" i="3"/>
  <c r="G71" i="3"/>
  <c r="J70" i="3"/>
  <c r="E81" i="3"/>
  <c r="F80" i="3"/>
  <c r="AD96" i="1"/>
  <c r="AD97" i="1"/>
  <c r="AD109" i="1"/>
  <c r="AC110" i="1"/>
  <c r="CH44" i="8"/>
  <c r="CJ22" i="9"/>
  <c r="CI23" i="9"/>
  <c r="CC48" i="9"/>
  <c r="CH42" i="9"/>
  <c r="CE45" i="9"/>
  <c r="CD80" i="9"/>
  <c r="CD83" i="9"/>
  <c r="CD85" i="9"/>
  <c r="CD47" i="9"/>
  <c r="CG44" i="9"/>
  <c r="CQ28" i="9"/>
  <c r="CR27" i="9"/>
  <c r="CS37" i="9"/>
  <c r="CR38" i="9"/>
  <c r="CS17" i="9"/>
  <c r="CR18" i="9"/>
  <c r="CT32" i="9"/>
  <c r="CS33" i="9"/>
  <c r="CD85" i="8"/>
  <c r="CD87" i="8"/>
  <c r="CC48" i="8"/>
  <c r="CE84" i="1"/>
  <c r="CE86" i="1"/>
  <c r="CD48" i="1"/>
  <c r="CH44" i="1"/>
  <c r="H71" i="3"/>
  <c r="I71" i="3"/>
  <c r="N74" i="3"/>
  <c r="M73" i="3"/>
  <c r="G72" i="3"/>
  <c r="J71" i="3"/>
  <c r="E82" i="3"/>
  <c r="F81" i="3"/>
  <c r="AE96" i="1"/>
  <c r="AE97" i="1"/>
  <c r="AE109" i="1"/>
  <c r="AD110" i="1"/>
  <c r="CD48" i="9"/>
  <c r="CH44" i="9"/>
  <c r="CI42" i="9"/>
  <c r="CF45" i="9"/>
  <c r="CE47" i="9"/>
  <c r="CE80" i="9"/>
  <c r="CE83" i="9"/>
  <c r="CE85" i="9"/>
  <c r="CI44" i="8"/>
  <c r="CJ23" i="9"/>
  <c r="CK22" i="9"/>
  <c r="CT37" i="9"/>
  <c r="CS38" i="9"/>
  <c r="CU32" i="9"/>
  <c r="CT33" i="9"/>
  <c r="CS27" i="9"/>
  <c r="CR28" i="9"/>
  <c r="CS18" i="9"/>
  <c r="CT17" i="9"/>
  <c r="CD48" i="8"/>
  <c r="CE85" i="8"/>
  <c r="CE87" i="8"/>
  <c r="CE48" i="1"/>
  <c r="CF84" i="1"/>
  <c r="CF86" i="1"/>
  <c r="CI44" i="1"/>
  <c r="H72" i="3"/>
  <c r="I72" i="3"/>
  <c r="M74" i="3"/>
  <c r="N75" i="3"/>
  <c r="G73" i="3"/>
  <c r="J72" i="3"/>
  <c r="E83" i="3"/>
  <c r="F82" i="3"/>
  <c r="AF96" i="1"/>
  <c r="AF97" i="1"/>
  <c r="AF109" i="1"/>
  <c r="AE110" i="1"/>
  <c r="CL22" i="9"/>
  <c r="CK23" i="9"/>
  <c r="CE48" i="9"/>
  <c r="CI44" i="9"/>
  <c r="CJ44" i="8"/>
  <c r="CJ42" i="9"/>
  <c r="CG45" i="9"/>
  <c r="CF83" i="9"/>
  <c r="CF85" i="9"/>
  <c r="CF47" i="9"/>
  <c r="CF80" i="9"/>
  <c r="CV32" i="9"/>
  <c r="CU33" i="9"/>
  <c r="CU17" i="9"/>
  <c r="CT18" i="9"/>
  <c r="CT27" i="9"/>
  <c r="CS28" i="9"/>
  <c r="CT38" i="9"/>
  <c r="CU37" i="9"/>
  <c r="CF85" i="8"/>
  <c r="CF87" i="8"/>
  <c r="CE48" i="8"/>
  <c r="CG84" i="1"/>
  <c r="CG86" i="1"/>
  <c r="CF48" i="1"/>
  <c r="CJ44" i="1"/>
  <c r="H73" i="3"/>
  <c r="I73" i="3"/>
  <c r="M75" i="3"/>
  <c r="N76" i="3"/>
  <c r="G74" i="3"/>
  <c r="J73" i="3"/>
  <c r="E84" i="3"/>
  <c r="F83" i="3"/>
  <c r="AG96" i="1"/>
  <c r="AG97" i="1"/>
  <c r="AG109" i="1"/>
  <c r="AF110" i="1"/>
  <c r="CK44" i="8"/>
  <c r="CJ44" i="9"/>
  <c r="CK42" i="9"/>
  <c r="CF48" i="9"/>
  <c r="CH45" i="9"/>
  <c r="CG80" i="9"/>
  <c r="CG83" i="9"/>
  <c r="CG85" i="9"/>
  <c r="CG47" i="9"/>
  <c r="CM22" i="9"/>
  <c r="CL23" i="9"/>
  <c r="CU27" i="9"/>
  <c r="CT28" i="9"/>
  <c r="CV17" i="9"/>
  <c r="CU18" i="9"/>
  <c r="CU38" i="9"/>
  <c r="CV37" i="9"/>
  <c r="CV33" i="9"/>
  <c r="CW32" i="9"/>
  <c r="CF48" i="8"/>
  <c r="CG85" i="8"/>
  <c r="CG87" i="8"/>
  <c r="CG48" i="1"/>
  <c r="CH84" i="1"/>
  <c r="CH86" i="1"/>
  <c r="CK44" i="1"/>
  <c r="H74" i="3"/>
  <c r="I74" i="3"/>
  <c r="M76" i="3"/>
  <c r="N77" i="3"/>
  <c r="G75" i="3"/>
  <c r="J74" i="3"/>
  <c r="E85" i="3"/>
  <c r="F84" i="3"/>
  <c r="AH96" i="1"/>
  <c r="AH97" i="1"/>
  <c r="AH109" i="1"/>
  <c r="AG110" i="1"/>
  <c r="CN22" i="9"/>
  <c r="CM23" i="9"/>
  <c r="CI45" i="9"/>
  <c r="CH47" i="9"/>
  <c r="CH83" i="9"/>
  <c r="CH85" i="9"/>
  <c r="CH80" i="9"/>
  <c r="CL42" i="9"/>
  <c r="CG48" i="9"/>
  <c r="CL44" i="8"/>
  <c r="CK44" i="9"/>
  <c r="CW17" i="9"/>
  <c r="CV18" i="9"/>
  <c r="CX32" i="9"/>
  <c r="CW33" i="9"/>
  <c r="CW37" i="9"/>
  <c r="CV38" i="9"/>
  <c r="CU28" i="9"/>
  <c r="CV27" i="9"/>
  <c r="CG48" i="8"/>
  <c r="CH85" i="8"/>
  <c r="CH87" i="8"/>
  <c r="CI84" i="1"/>
  <c r="CI86" i="1"/>
  <c r="CH48" i="1"/>
  <c r="CL44" i="1"/>
  <c r="H75" i="3"/>
  <c r="I75" i="3"/>
  <c r="N78" i="3"/>
  <c r="M77" i="3"/>
  <c r="G76" i="3"/>
  <c r="J75" i="3"/>
  <c r="E86" i="3"/>
  <c r="F85" i="3"/>
  <c r="AI96" i="1"/>
  <c r="AI97" i="1"/>
  <c r="AI109" i="1"/>
  <c r="AH110" i="1"/>
  <c r="CH48" i="9"/>
  <c r="CL44" i="9"/>
  <c r="CM44" i="8"/>
  <c r="CM42" i="9"/>
  <c r="CJ45" i="9"/>
  <c r="CI47" i="9"/>
  <c r="CI80" i="9"/>
  <c r="CI83" i="9"/>
  <c r="CI85" i="9"/>
  <c r="CN23" i="9"/>
  <c r="CO22" i="9"/>
  <c r="CX37" i="9"/>
  <c r="CW38" i="9"/>
  <c r="CY32" i="9"/>
  <c r="CX33" i="9"/>
  <c r="CW27" i="9"/>
  <c r="CV28" i="9"/>
  <c r="CW18" i="9"/>
  <c r="CX17" i="9"/>
  <c r="CH48" i="8"/>
  <c r="CI85" i="8"/>
  <c r="CI87" i="8"/>
  <c r="CI48" i="1"/>
  <c r="CJ84" i="1"/>
  <c r="CJ86" i="1"/>
  <c r="CM44" i="1"/>
  <c r="H76" i="3"/>
  <c r="I76" i="3"/>
  <c r="M78" i="3"/>
  <c r="N79" i="3"/>
  <c r="G77" i="3"/>
  <c r="J76" i="3"/>
  <c r="E87" i="3"/>
  <c r="F86" i="3"/>
  <c r="AJ96" i="1"/>
  <c r="AJ97" i="1"/>
  <c r="AJ109" i="1"/>
  <c r="AI110" i="1"/>
  <c r="CO23" i="9"/>
  <c r="CP22" i="9"/>
  <c r="CI48" i="9"/>
  <c r="CN44" i="8"/>
  <c r="CM44" i="9"/>
  <c r="CN42" i="9"/>
  <c r="CK45" i="9"/>
  <c r="CJ83" i="9"/>
  <c r="CJ85" i="9"/>
  <c r="CJ47" i="9"/>
  <c r="CJ80" i="9"/>
  <c r="CY17" i="9"/>
  <c r="CX18" i="9"/>
  <c r="CZ32" i="9"/>
  <c r="CY33" i="9"/>
  <c r="CX27" i="9"/>
  <c r="CW28" i="9"/>
  <c r="CX38" i="9"/>
  <c r="CY37" i="9"/>
  <c r="CI48" i="8"/>
  <c r="CJ85" i="8"/>
  <c r="CJ87" i="8"/>
  <c r="CK84" i="1"/>
  <c r="CK86" i="1"/>
  <c r="CJ48" i="1"/>
  <c r="CN44" i="1"/>
  <c r="H77" i="3"/>
  <c r="I77" i="3"/>
  <c r="M79" i="3"/>
  <c r="N80" i="3"/>
  <c r="G78" i="3"/>
  <c r="J77" i="3"/>
  <c r="E88" i="3"/>
  <c r="F87" i="3"/>
  <c r="AK96" i="1"/>
  <c r="AK97" i="1"/>
  <c r="AK109" i="1"/>
  <c r="AJ110" i="1"/>
  <c r="CN44" i="9"/>
  <c r="CP23" i="9"/>
  <c r="CQ22" i="9"/>
  <c r="CO44" i="8"/>
  <c r="CJ48" i="9"/>
  <c r="CL45" i="9"/>
  <c r="CK83" i="9"/>
  <c r="CK85" i="9"/>
  <c r="CK47" i="9"/>
  <c r="CK80" i="9"/>
  <c r="CO42" i="9"/>
  <c r="CZ17" i="9"/>
  <c r="CY18" i="9"/>
  <c r="CZ33" i="9"/>
  <c r="DA32" i="9"/>
  <c r="CZ37" i="9"/>
  <c r="CY38" i="9"/>
  <c r="CY27" i="9"/>
  <c r="CX28" i="9"/>
  <c r="CJ48" i="8"/>
  <c r="CK85" i="8"/>
  <c r="CK87" i="8"/>
  <c r="CK48" i="1"/>
  <c r="CL84" i="1"/>
  <c r="CL86" i="1"/>
  <c r="CO44" i="1"/>
  <c r="H78" i="3"/>
  <c r="I78" i="3"/>
  <c r="M80" i="3"/>
  <c r="N81" i="3"/>
  <c r="J78" i="3"/>
  <c r="G79" i="3"/>
  <c r="E89" i="3"/>
  <c r="F88" i="3"/>
  <c r="AL96" i="1"/>
  <c r="AL97" i="1"/>
  <c r="AL109" i="1"/>
  <c r="AK110" i="1"/>
  <c r="CK48" i="9"/>
  <c r="CM45" i="9"/>
  <c r="CL83" i="9"/>
  <c r="CL85" i="9"/>
  <c r="CL47" i="9"/>
  <c r="CL80" i="9"/>
  <c r="CP42" i="9"/>
  <c r="CO44" i="9"/>
  <c r="CR22" i="9"/>
  <c r="CQ23" i="9"/>
  <c r="CP44" i="8"/>
  <c r="CY28" i="9"/>
  <c r="CZ27" i="9"/>
  <c r="DA37" i="9"/>
  <c r="CZ38" i="9"/>
  <c r="DA17" i="9"/>
  <c r="CZ18" i="9"/>
  <c r="DB32" i="9"/>
  <c r="DA33" i="9"/>
  <c r="CK48" i="8"/>
  <c r="CL85" i="8"/>
  <c r="CL87" i="8"/>
  <c r="CL48" i="1"/>
  <c r="CM84" i="1"/>
  <c r="CM86" i="1"/>
  <c r="CP44" i="1"/>
  <c r="H79" i="3"/>
  <c r="I79" i="3"/>
  <c r="N82" i="3"/>
  <c r="M81" i="3"/>
  <c r="G80" i="3"/>
  <c r="J79" i="3"/>
  <c r="E90" i="3"/>
  <c r="F89" i="3"/>
  <c r="AM96" i="1"/>
  <c r="AM97" i="1"/>
  <c r="AM109" i="1"/>
  <c r="AL110" i="1"/>
  <c r="CR23" i="9"/>
  <c r="CS22" i="9"/>
  <c r="CL48" i="9"/>
  <c r="CN45" i="9"/>
  <c r="CM80" i="9"/>
  <c r="CM47" i="9"/>
  <c r="CM83" i="9"/>
  <c r="CM85" i="9"/>
  <c r="CQ42" i="9"/>
  <c r="CQ44" i="8"/>
  <c r="CP44" i="9"/>
  <c r="DC32" i="9"/>
  <c r="DB33" i="9"/>
  <c r="DB37" i="9"/>
  <c r="DA38" i="9"/>
  <c r="DA27" i="9"/>
  <c r="CZ28" i="9"/>
  <c r="DA18" i="9"/>
  <c r="DB17" i="9"/>
  <c r="CM85" i="8"/>
  <c r="CM87" i="8"/>
  <c r="CL48" i="8"/>
  <c r="CN84" i="1"/>
  <c r="CN86" i="1"/>
  <c r="CM48" i="1"/>
  <c r="CQ44" i="1"/>
  <c r="H80" i="3"/>
  <c r="I80" i="3"/>
  <c r="M82" i="3"/>
  <c r="N83" i="3"/>
  <c r="G81" i="3"/>
  <c r="J80" i="3"/>
  <c r="E91" i="3"/>
  <c r="F90" i="3"/>
  <c r="AN96" i="1"/>
  <c r="AN97" i="1"/>
  <c r="AN109" i="1"/>
  <c r="AM110" i="1"/>
  <c r="C99" i="9"/>
  <c r="CQ44" i="9"/>
  <c r="CT22" i="9"/>
  <c r="CS23" i="9"/>
  <c r="CM48" i="9"/>
  <c r="CO45" i="9"/>
  <c r="CN80" i="9"/>
  <c r="CN47" i="9"/>
  <c r="CN83" i="9"/>
  <c r="CN85" i="9"/>
  <c r="CR44" i="8"/>
  <c r="CR42" i="9"/>
  <c r="DB18" i="9"/>
  <c r="DC17" i="9"/>
  <c r="DB27" i="9"/>
  <c r="DA28" i="9"/>
  <c r="DD32" i="9"/>
  <c r="DC33" i="9"/>
  <c r="DB38" i="9"/>
  <c r="DC37" i="9"/>
  <c r="CM48" i="8"/>
  <c r="CN85" i="8"/>
  <c r="CN87" i="8"/>
  <c r="CN48" i="1"/>
  <c r="CO84" i="1"/>
  <c r="CO86" i="1"/>
  <c r="CR44" i="1"/>
  <c r="H81" i="3"/>
  <c r="I81" i="3"/>
  <c r="M83" i="3"/>
  <c r="N84" i="3"/>
  <c r="G82" i="3"/>
  <c r="J81" i="3"/>
  <c r="E92" i="3"/>
  <c r="F91" i="3"/>
  <c r="AO96" i="1"/>
  <c r="AO97" i="1"/>
  <c r="AO109" i="1"/>
  <c r="AN110" i="1"/>
  <c r="CR44" i="9"/>
  <c r="CS42" i="9"/>
  <c r="CN48" i="9"/>
  <c r="CP45" i="9"/>
  <c r="CO80" i="9"/>
  <c r="CO83" i="9"/>
  <c r="CO85" i="9"/>
  <c r="CO47" i="9"/>
  <c r="CT23" i="9"/>
  <c r="CU22" i="9"/>
  <c r="CS44" i="8"/>
  <c r="DD33" i="9"/>
  <c r="DE32" i="9"/>
  <c r="DC38" i="9"/>
  <c r="DD37" i="9"/>
  <c r="DC27" i="9"/>
  <c r="DB28" i="9"/>
  <c r="DD17" i="9"/>
  <c r="DC18" i="9"/>
  <c r="CN48" i="8"/>
  <c r="CO85" i="8"/>
  <c r="CO87" i="8"/>
  <c r="CP84" i="1"/>
  <c r="CP86" i="1"/>
  <c r="CO48" i="1"/>
  <c r="CS44" i="1"/>
  <c r="H82" i="3"/>
  <c r="I82" i="3"/>
  <c r="M84" i="3"/>
  <c r="N85" i="3"/>
  <c r="G83" i="3"/>
  <c r="J82" i="3"/>
  <c r="E93" i="3"/>
  <c r="F92" i="3"/>
  <c r="AP96" i="1"/>
  <c r="AP97" i="1"/>
  <c r="AP109" i="1"/>
  <c r="AO110" i="1"/>
  <c r="CU23" i="9"/>
  <c r="CV22" i="9"/>
  <c r="CO48" i="9"/>
  <c r="CS44" i="9"/>
  <c r="CT42" i="9"/>
  <c r="CQ45" i="9"/>
  <c r="CP83" i="9"/>
  <c r="CP85" i="9"/>
  <c r="CP47" i="9"/>
  <c r="CP80" i="9"/>
  <c r="CT44" i="8"/>
  <c r="DE17" i="9"/>
  <c r="DD18" i="9"/>
  <c r="DE37" i="9"/>
  <c r="DD38" i="9"/>
  <c r="DF32" i="9"/>
  <c r="DE33" i="9"/>
  <c r="DC28" i="9"/>
  <c r="DD27" i="9"/>
  <c r="CO48" i="8"/>
  <c r="CP85" i="8"/>
  <c r="CP87" i="8"/>
  <c r="CP48" i="1"/>
  <c r="CQ84" i="1"/>
  <c r="CQ86" i="1"/>
  <c r="CT44" i="1"/>
  <c r="H83" i="3"/>
  <c r="I83" i="3"/>
  <c r="N86" i="3"/>
  <c r="M85" i="3"/>
  <c r="J83" i="3"/>
  <c r="G84" i="3"/>
  <c r="E94" i="3"/>
  <c r="F93" i="3"/>
  <c r="AQ96" i="1"/>
  <c r="AQ97" i="1"/>
  <c r="AQ109" i="1"/>
  <c r="AP110" i="1"/>
  <c r="CP48" i="9"/>
  <c r="CR45" i="9"/>
  <c r="CQ47" i="9"/>
  <c r="CQ80" i="9"/>
  <c r="CQ83" i="9"/>
  <c r="CQ85" i="9"/>
  <c r="CU44" i="8"/>
  <c r="CW22" i="9"/>
  <c r="CV23" i="9"/>
  <c r="CT44" i="9"/>
  <c r="CU42" i="9"/>
  <c r="DG32" i="9"/>
  <c r="DF33" i="9"/>
  <c r="DE27" i="9"/>
  <c r="DD28" i="9"/>
  <c r="DF37" i="9"/>
  <c r="DE38" i="9"/>
  <c r="DE18" i="9"/>
  <c r="DF17" i="9"/>
  <c r="CQ85" i="8"/>
  <c r="CQ87" i="8"/>
  <c r="CP48" i="8"/>
  <c r="CR84" i="1"/>
  <c r="CR86" i="1"/>
  <c r="CQ48" i="1"/>
  <c r="CU44" i="1"/>
  <c r="H84" i="3"/>
  <c r="I84" i="3"/>
  <c r="M86" i="3"/>
  <c r="N87" i="3"/>
  <c r="G85" i="3"/>
  <c r="J84" i="3"/>
  <c r="E95" i="3"/>
  <c r="F94" i="3"/>
  <c r="AR96" i="1"/>
  <c r="AR97" i="1"/>
  <c r="AR109" i="1"/>
  <c r="AQ110" i="1"/>
  <c r="AS96" i="1"/>
  <c r="AS97" i="1"/>
  <c r="CU44" i="9"/>
  <c r="CV44" i="8"/>
  <c r="CV42" i="9"/>
  <c r="CQ48" i="9"/>
  <c r="CW23" i="9"/>
  <c r="CX22" i="9"/>
  <c r="CS45" i="9"/>
  <c r="CR47" i="9"/>
  <c r="CR83" i="9"/>
  <c r="CR85" i="9"/>
  <c r="CR80" i="9"/>
  <c r="DF27" i="9"/>
  <c r="DE28" i="9"/>
  <c r="DG17" i="9"/>
  <c r="DF18" i="9"/>
  <c r="DH32" i="9"/>
  <c r="DG33" i="9"/>
  <c r="DF38" i="9"/>
  <c r="DG37" i="9"/>
  <c r="CQ48" i="8"/>
  <c r="CR85" i="8"/>
  <c r="CR87" i="8"/>
  <c r="CR48" i="1"/>
  <c r="CS84" i="1"/>
  <c r="CS86" i="1"/>
  <c r="CV44" i="1"/>
  <c r="H85" i="3"/>
  <c r="I85" i="3"/>
  <c r="M87" i="3"/>
  <c r="N88" i="3"/>
  <c r="G86" i="3"/>
  <c r="J85" i="3"/>
  <c r="E96" i="3"/>
  <c r="F95" i="3"/>
  <c r="AS109" i="1"/>
  <c r="AR110" i="1"/>
  <c r="AT96" i="1"/>
  <c r="AT97" i="1"/>
  <c r="CY22" i="9"/>
  <c r="CX23" i="9"/>
  <c r="CW44" i="8"/>
  <c r="CR48" i="9"/>
  <c r="CV44" i="9"/>
  <c r="CT45" i="9"/>
  <c r="CS47" i="9"/>
  <c r="CS80" i="9"/>
  <c r="CS83" i="9"/>
  <c r="CS85" i="9"/>
  <c r="CW42" i="9"/>
  <c r="DH33" i="9"/>
  <c r="DI32" i="9"/>
  <c r="DH17" i="9"/>
  <c r="DG18" i="9"/>
  <c r="DG27" i="9"/>
  <c r="DF28" i="9"/>
  <c r="DH37" i="9"/>
  <c r="DG38" i="9"/>
  <c r="CS85" i="8"/>
  <c r="CS87" i="8"/>
  <c r="CR48" i="8"/>
  <c r="CS48" i="1"/>
  <c r="CT84" i="1"/>
  <c r="CT86" i="1"/>
  <c r="CW44" i="1"/>
  <c r="H86" i="3"/>
  <c r="I86" i="3"/>
  <c r="N89" i="3"/>
  <c r="M88" i="3"/>
  <c r="J86" i="3"/>
  <c r="G87" i="3"/>
  <c r="E97" i="3"/>
  <c r="F96" i="3"/>
  <c r="AT109" i="1"/>
  <c r="AS110" i="1"/>
  <c r="AU96" i="1"/>
  <c r="AU97" i="1"/>
  <c r="CU45" i="9"/>
  <c r="CT80" i="9"/>
  <c r="CT47" i="9"/>
  <c r="CT83" i="9"/>
  <c r="CT85" i="9"/>
  <c r="CX42" i="9"/>
  <c r="CX44" i="8"/>
  <c r="CW44" i="9"/>
  <c r="CS48" i="9"/>
  <c r="CY23" i="9"/>
  <c r="CZ22" i="9"/>
  <c r="DJ32" i="9"/>
  <c r="DI33" i="9"/>
  <c r="DG28" i="9"/>
  <c r="DH27" i="9"/>
  <c r="DI37" i="9"/>
  <c r="DH38" i="9"/>
  <c r="DI17" i="9"/>
  <c r="DH18" i="9"/>
  <c r="CS48" i="8"/>
  <c r="CT85" i="8"/>
  <c r="CT87" i="8"/>
  <c r="CU84" i="1"/>
  <c r="CU86" i="1"/>
  <c r="CT48" i="1"/>
  <c r="CX44" i="1"/>
  <c r="H87" i="3"/>
  <c r="I87" i="3"/>
  <c r="N90" i="3"/>
  <c r="M89" i="3"/>
  <c r="G88" i="3"/>
  <c r="J87" i="3"/>
  <c r="E98" i="3"/>
  <c r="F97" i="3"/>
  <c r="AU109" i="1"/>
  <c r="AT110" i="1"/>
  <c r="AV96" i="1"/>
  <c r="AV97" i="1"/>
  <c r="DA22" i="9"/>
  <c r="CZ23" i="9"/>
  <c r="CX44" i="9"/>
  <c r="CY44" i="8"/>
  <c r="CY42" i="9"/>
  <c r="CT48" i="9"/>
  <c r="CV45" i="9"/>
  <c r="CU83" i="9"/>
  <c r="CU85" i="9"/>
  <c r="CU47" i="9"/>
  <c r="CU80" i="9"/>
  <c r="DI27" i="9"/>
  <c r="DH28" i="9"/>
  <c r="DI18" i="9"/>
  <c r="DJ17" i="9"/>
  <c r="DK32" i="9"/>
  <c r="DJ33" i="9"/>
  <c r="DJ37" i="9"/>
  <c r="DI38" i="9"/>
  <c r="CT48" i="8"/>
  <c r="CU85" i="8"/>
  <c r="CU87" i="8"/>
  <c r="CU48" i="1"/>
  <c r="CV84" i="1"/>
  <c r="CV86" i="1"/>
  <c r="CY44" i="1"/>
  <c r="H88" i="3"/>
  <c r="I88" i="3"/>
  <c r="M90" i="3"/>
  <c r="N91" i="3"/>
  <c r="G89" i="3"/>
  <c r="J88" i="3"/>
  <c r="E99" i="3"/>
  <c r="F98" i="3"/>
  <c r="AV109" i="1"/>
  <c r="AU110" i="1"/>
  <c r="AW96" i="1"/>
  <c r="AW97" i="1"/>
  <c r="CY44" i="9"/>
  <c r="CZ42" i="9"/>
  <c r="CZ44" i="8"/>
  <c r="CU48" i="9"/>
  <c r="CW45" i="9"/>
  <c r="CV83" i="9"/>
  <c r="CV85" i="9"/>
  <c r="CV47" i="9"/>
  <c r="CV80" i="9"/>
  <c r="DA23" i="9"/>
  <c r="DB22" i="9"/>
  <c r="DJ27" i="9"/>
  <c r="DI28" i="9"/>
  <c r="DJ38" i="9"/>
  <c r="DK37" i="9"/>
  <c r="DK17" i="9"/>
  <c r="DJ18" i="9"/>
  <c r="DL32" i="9"/>
  <c r="DK33" i="9"/>
  <c r="CU48" i="8"/>
  <c r="CV85" i="8"/>
  <c r="CV87" i="8"/>
  <c r="CV48" i="1"/>
  <c r="CW84" i="1"/>
  <c r="CW86" i="1"/>
  <c r="CZ44" i="1"/>
  <c r="H89" i="3"/>
  <c r="I89" i="3"/>
  <c r="M91" i="3"/>
  <c r="N92" i="3"/>
  <c r="G90" i="3"/>
  <c r="J89" i="3"/>
  <c r="E100" i="3"/>
  <c r="F99" i="3"/>
  <c r="AW109" i="1"/>
  <c r="AV110" i="1"/>
  <c r="AX96" i="1"/>
  <c r="AX97" i="1"/>
  <c r="DB23" i="9"/>
  <c r="DC22" i="9"/>
  <c r="CZ44" i="9"/>
  <c r="DA42" i="9"/>
  <c r="CV48" i="9"/>
  <c r="CX45" i="9"/>
  <c r="CW80" i="9"/>
  <c r="CW83" i="9"/>
  <c r="CW85" i="9"/>
  <c r="CW47" i="9"/>
  <c r="DA44" i="8"/>
  <c r="DL33" i="9"/>
  <c r="DM32" i="9"/>
  <c r="DL17" i="9"/>
  <c r="DK18" i="9"/>
  <c r="DK27" i="9"/>
  <c r="DJ28" i="9"/>
  <c r="DK38" i="9"/>
  <c r="DL37" i="9"/>
  <c r="CV48" i="8"/>
  <c r="CW85" i="8"/>
  <c r="CW87" i="8"/>
  <c r="CX84" i="1"/>
  <c r="CX86" i="1"/>
  <c r="CW48" i="1"/>
  <c r="DA44" i="1"/>
  <c r="H90" i="3"/>
  <c r="I90" i="3"/>
  <c r="N93" i="3"/>
  <c r="M92" i="3"/>
  <c r="G91" i="3"/>
  <c r="J90" i="3"/>
  <c r="E101" i="3"/>
  <c r="F100" i="3"/>
  <c r="AX109" i="1"/>
  <c r="AW110" i="1"/>
  <c r="AY96" i="1"/>
  <c r="AY97" i="1"/>
  <c r="CW48" i="9"/>
  <c r="DA44" i="9"/>
  <c r="DD22" i="9"/>
  <c r="DC23" i="9"/>
  <c r="CY45" i="9"/>
  <c r="CX47" i="9"/>
  <c r="CX80" i="9"/>
  <c r="CX83" i="9"/>
  <c r="CX85" i="9"/>
  <c r="DB44" i="8"/>
  <c r="DB42" i="9"/>
  <c r="DN32" i="9"/>
  <c r="DM33" i="9"/>
  <c r="DK28" i="9"/>
  <c r="DL27" i="9"/>
  <c r="DM17" i="9"/>
  <c r="DL18" i="9"/>
  <c r="DM37" i="9"/>
  <c r="DL38" i="9"/>
  <c r="CX85" i="8"/>
  <c r="CX87" i="8"/>
  <c r="CW48" i="8"/>
  <c r="CX48" i="1"/>
  <c r="CY84" i="1"/>
  <c r="CY86" i="1"/>
  <c r="DB44" i="1"/>
  <c r="H91" i="3"/>
  <c r="I91" i="3"/>
  <c r="N94" i="3"/>
  <c r="M93" i="3"/>
  <c r="J91" i="3"/>
  <c r="G92" i="3"/>
  <c r="E102" i="3"/>
  <c r="F101" i="3"/>
  <c r="AY109" i="1"/>
  <c r="AX110" i="1"/>
  <c r="AZ96" i="1"/>
  <c r="AZ97" i="1"/>
  <c r="DB44" i="9"/>
  <c r="CX48" i="9"/>
  <c r="DC42" i="9"/>
  <c r="CZ45" i="9"/>
  <c r="CY47" i="9"/>
  <c r="CY83" i="9"/>
  <c r="CY85" i="9"/>
  <c r="CY80" i="9"/>
  <c r="DE22" i="9"/>
  <c r="DD23" i="9"/>
  <c r="DC44" i="8"/>
  <c r="DO32" i="9"/>
  <c r="DN33" i="9"/>
  <c r="DN37" i="9"/>
  <c r="DM38" i="9"/>
  <c r="DM18" i="9"/>
  <c r="DN17" i="9"/>
  <c r="DM27" i="9"/>
  <c r="DL28" i="9"/>
  <c r="CY85" i="8"/>
  <c r="CY87" i="8"/>
  <c r="CX48" i="8"/>
  <c r="CY48" i="1"/>
  <c r="CZ84" i="1"/>
  <c r="CZ86" i="1"/>
  <c r="DC44" i="1"/>
  <c r="H92" i="3"/>
  <c r="I92" i="3"/>
  <c r="N95" i="3"/>
  <c r="M94" i="3"/>
  <c r="J92" i="3"/>
  <c r="G93" i="3"/>
  <c r="E103" i="3"/>
  <c r="F102" i="3"/>
  <c r="AZ109" i="1"/>
  <c r="AY110" i="1"/>
  <c r="BA96" i="1"/>
  <c r="BA97" i="1"/>
  <c r="DD42" i="9"/>
  <c r="CY48" i="9"/>
  <c r="DC44" i="9"/>
  <c r="DF22" i="9"/>
  <c r="DE23" i="9"/>
  <c r="DA45" i="9"/>
  <c r="CZ47" i="9"/>
  <c r="CZ80" i="9"/>
  <c r="CZ83" i="9"/>
  <c r="CZ85" i="9"/>
  <c r="DD44" i="8"/>
  <c r="DN38" i="9"/>
  <c r="DO37" i="9"/>
  <c r="DN18" i="9"/>
  <c r="DO17" i="9"/>
  <c r="DN27" i="9"/>
  <c r="DM28" i="9"/>
  <c r="DP32" i="9"/>
  <c r="DO33" i="9"/>
  <c r="CY48" i="8"/>
  <c r="CZ85" i="8"/>
  <c r="CZ87" i="8"/>
  <c r="DA84" i="1"/>
  <c r="DA86" i="1"/>
  <c r="CZ48" i="1"/>
  <c r="DD44" i="1"/>
  <c r="H93" i="3"/>
  <c r="I93" i="3"/>
  <c r="M95" i="3"/>
  <c r="N96" i="3"/>
  <c r="J93" i="3"/>
  <c r="G94" i="3"/>
  <c r="E104" i="3"/>
  <c r="F103" i="3"/>
  <c r="BA109" i="1"/>
  <c r="AZ110" i="1"/>
  <c r="BB96" i="1"/>
  <c r="BB97" i="1"/>
  <c r="CZ48" i="9"/>
  <c r="DE42" i="9"/>
  <c r="DD44" i="9"/>
  <c r="DB45" i="9"/>
  <c r="DA47" i="9"/>
  <c r="DA80" i="9"/>
  <c r="DA83" i="9"/>
  <c r="DA85" i="9"/>
  <c r="DF23" i="9"/>
  <c r="DG22" i="9"/>
  <c r="DE44" i="8"/>
  <c r="DO27" i="9"/>
  <c r="DN28" i="9"/>
  <c r="DP33" i="9"/>
  <c r="DQ32" i="9"/>
  <c r="DP17" i="9"/>
  <c r="DO18" i="9"/>
  <c r="DP37" i="9"/>
  <c r="DO38" i="9"/>
  <c r="CZ48" i="8"/>
  <c r="DA85" i="8"/>
  <c r="DA87" i="8"/>
  <c r="DA48" i="1"/>
  <c r="DB84" i="1"/>
  <c r="DB86" i="1"/>
  <c r="DE44" i="1"/>
  <c r="H94" i="3"/>
  <c r="I94" i="3"/>
  <c r="M96" i="3"/>
  <c r="N97" i="3"/>
  <c r="G95" i="3"/>
  <c r="J94" i="3"/>
  <c r="E105" i="3"/>
  <c r="F104" i="3"/>
  <c r="BB109" i="1"/>
  <c r="BB110" i="1"/>
  <c r="BA110" i="1"/>
  <c r="C99" i="1"/>
  <c r="DG23" i="9"/>
  <c r="DH22" i="9"/>
  <c r="DA48" i="9"/>
  <c r="DF44" i="8"/>
  <c r="DE44" i="9"/>
  <c r="DF42" i="9"/>
  <c r="DC45" i="9"/>
  <c r="DB47" i="9"/>
  <c r="DB83" i="9"/>
  <c r="DB85" i="9"/>
  <c r="DB80" i="9"/>
  <c r="DQ17" i="9"/>
  <c r="DP18" i="9"/>
  <c r="DR32" i="9"/>
  <c r="DQ33" i="9"/>
  <c r="DQ37" i="9"/>
  <c r="DP38" i="9"/>
  <c r="DO28" i="9"/>
  <c r="DP27" i="9"/>
  <c r="DA48" i="8"/>
  <c r="DB85" i="8"/>
  <c r="DB87" i="8"/>
  <c r="DC84" i="1"/>
  <c r="DC86" i="1"/>
  <c r="DB48" i="1"/>
  <c r="DF44" i="1"/>
  <c r="H95" i="3"/>
  <c r="I95" i="3"/>
  <c r="N98" i="3"/>
  <c r="M97" i="3"/>
  <c r="G96" i="3"/>
  <c r="J95" i="3"/>
  <c r="E106" i="3"/>
  <c r="F105" i="3"/>
  <c r="C112" i="1"/>
  <c r="DB48" i="9"/>
  <c r="DF44" i="9"/>
  <c r="DI22" i="9"/>
  <c r="DH23" i="9"/>
  <c r="DG44" i="8"/>
  <c r="DD45" i="9"/>
  <c r="DC47" i="9"/>
  <c r="DC83" i="9"/>
  <c r="DC85" i="9"/>
  <c r="DC80" i="9"/>
  <c r="DG42" i="9"/>
  <c r="DR37" i="9"/>
  <c r="DQ38" i="9"/>
  <c r="DS32" i="9"/>
  <c r="DR33" i="9"/>
  <c r="DQ27" i="9"/>
  <c r="DP28" i="9"/>
  <c r="DQ18" i="9"/>
  <c r="DR17" i="9"/>
  <c r="DB48" i="8"/>
  <c r="DC85" i="8"/>
  <c r="DC87" i="8"/>
  <c r="DC48" i="1"/>
  <c r="DD84" i="1"/>
  <c r="DD86" i="1"/>
  <c r="DG44" i="1"/>
  <c r="H96" i="3"/>
  <c r="I96" i="3"/>
  <c r="N99" i="3"/>
  <c r="M98" i="3"/>
  <c r="J96" i="3"/>
  <c r="G97" i="3"/>
  <c r="E107" i="3"/>
  <c r="F106" i="3"/>
  <c r="DG44" i="9"/>
  <c r="DC48" i="9"/>
  <c r="DH42" i="9"/>
  <c r="DE45" i="9"/>
  <c r="DD47" i="9"/>
  <c r="DD80" i="9"/>
  <c r="DD83" i="9"/>
  <c r="DD85" i="9"/>
  <c r="DJ22" i="9"/>
  <c r="DI23" i="9"/>
  <c r="DH44" i="8"/>
  <c r="DR38" i="9"/>
  <c r="DS37" i="9"/>
  <c r="DS17" i="9"/>
  <c r="DR18" i="9"/>
  <c r="DR27" i="9"/>
  <c r="DQ28" i="9"/>
  <c r="DT32" i="9"/>
  <c r="DS33" i="9"/>
  <c r="DD85" i="8"/>
  <c r="DD87" i="8"/>
  <c r="DC48" i="8"/>
  <c r="DD48" i="1"/>
  <c r="DE84" i="1"/>
  <c r="DE86" i="1"/>
  <c r="DH44" i="1"/>
  <c r="H97" i="3"/>
  <c r="I97" i="3"/>
  <c r="M99" i="3"/>
  <c r="N100" i="3"/>
  <c r="J97" i="3"/>
  <c r="G98" i="3"/>
  <c r="E108" i="3"/>
  <c r="F107" i="3"/>
  <c r="DI42" i="9"/>
  <c r="DI44" i="8"/>
  <c r="DH44" i="9"/>
  <c r="DK22" i="9"/>
  <c r="DJ23" i="9"/>
  <c r="DF45" i="9"/>
  <c r="DE80" i="9"/>
  <c r="DE47" i="9"/>
  <c r="DE83" i="9"/>
  <c r="DE85" i="9"/>
  <c r="DD48" i="9"/>
  <c r="DT17" i="9"/>
  <c r="DS18" i="9"/>
  <c r="DT33" i="9"/>
  <c r="DU32" i="9"/>
  <c r="DS38" i="9"/>
  <c r="DT37" i="9"/>
  <c r="DS27" i="9"/>
  <c r="DR28" i="9"/>
  <c r="DE85" i="8"/>
  <c r="DE87" i="8"/>
  <c r="DD48" i="8"/>
  <c r="DE48" i="1"/>
  <c r="DF84" i="1"/>
  <c r="DF86" i="1"/>
  <c r="DI44" i="1"/>
  <c r="H98" i="3"/>
  <c r="I98" i="3"/>
  <c r="M100" i="3"/>
  <c r="N101" i="3"/>
  <c r="G99" i="3"/>
  <c r="J98" i="3"/>
  <c r="E109" i="3"/>
  <c r="F108" i="3"/>
  <c r="DJ44" i="8"/>
  <c r="DE48" i="9"/>
  <c r="DG45" i="9"/>
  <c r="DF47" i="9"/>
  <c r="DF80" i="9"/>
  <c r="DF83" i="9"/>
  <c r="DF85" i="9"/>
  <c r="DL22" i="9"/>
  <c r="DK23" i="9"/>
  <c r="DI44" i="9"/>
  <c r="DJ42" i="9"/>
  <c r="DS28" i="9"/>
  <c r="DT27" i="9"/>
  <c r="DU17" i="9"/>
  <c r="DT18" i="9"/>
  <c r="DV32" i="9"/>
  <c r="DU33" i="9"/>
  <c r="DU37" i="9"/>
  <c r="DT38" i="9"/>
  <c r="DE48" i="8"/>
  <c r="DF85" i="8"/>
  <c r="DF87" i="8"/>
  <c r="DG84" i="1"/>
  <c r="DG86" i="1"/>
  <c r="DF48" i="1"/>
  <c r="DJ44" i="1"/>
  <c r="H99" i="3"/>
  <c r="I99" i="3"/>
  <c r="N102" i="3"/>
  <c r="M101" i="3"/>
  <c r="J99" i="3"/>
  <c r="G100" i="3"/>
  <c r="E110" i="3"/>
  <c r="F109" i="3"/>
  <c r="DJ44" i="9"/>
  <c r="DK44" i="8"/>
  <c r="DK42" i="9"/>
  <c r="DF48" i="9"/>
  <c r="DL23" i="9"/>
  <c r="DM22" i="9"/>
  <c r="DH45" i="9"/>
  <c r="DG47" i="9"/>
  <c r="DG83" i="9"/>
  <c r="DG85" i="9"/>
  <c r="DG80" i="9"/>
  <c r="DW32" i="9"/>
  <c r="DV33" i="9"/>
  <c r="DV37" i="9"/>
  <c r="DU38" i="9"/>
  <c r="DU27" i="9"/>
  <c r="DT28" i="9"/>
  <c r="DU18" i="9"/>
  <c r="DV17" i="9"/>
  <c r="DG85" i="8"/>
  <c r="DG87" i="8"/>
  <c r="DF48" i="8"/>
  <c r="DG48" i="1"/>
  <c r="DH84" i="1"/>
  <c r="DH86" i="1"/>
  <c r="DK44" i="1"/>
  <c r="H100" i="3"/>
  <c r="J100" i="3"/>
  <c r="N103" i="3"/>
  <c r="M102" i="3"/>
  <c r="I100" i="3"/>
  <c r="E111" i="3"/>
  <c r="F110" i="3"/>
  <c r="DI45" i="9"/>
  <c r="DH47" i="9"/>
  <c r="DH83" i="9"/>
  <c r="DH85" i="9"/>
  <c r="DH80" i="9"/>
  <c r="DL42" i="9"/>
  <c r="DG48" i="9"/>
  <c r="DN22" i="9"/>
  <c r="DM23" i="9"/>
  <c r="DL44" i="8"/>
  <c r="DK44" i="9"/>
  <c r="DV27" i="9"/>
  <c r="DU28" i="9"/>
  <c r="DW17" i="9"/>
  <c r="DV18" i="9"/>
  <c r="DX32" i="9"/>
  <c r="DW33" i="9"/>
  <c r="DV38" i="9"/>
  <c r="DW37" i="9"/>
  <c r="DG48" i="8"/>
  <c r="DH85" i="8"/>
  <c r="DH87" i="8"/>
  <c r="DI84" i="1"/>
  <c r="DI86" i="1"/>
  <c r="DH48" i="1"/>
  <c r="DL44" i="1"/>
  <c r="G101" i="3"/>
  <c r="E112" i="3"/>
  <c r="F111" i="3"/>
  <c r="DO22" i="9"/>
  <c r="DN23" i="9"/>
  <c r="DM44" i="8"/>
  <c r="DL44" i="9"/>
  <c r="DH48" i="9"/>
  <c r="DM42" i="9"/>
  <c r="DJ45" i="9"/>
  <c r="DI83" i="9"/>
  <c r="DI85" i="9"/>
  <c r="DI47" i="9"/>
  <c r="DI80" i="9"/>
  <c r="DX37" i="9"/>
  <c r="DW38" i="9"/>
  <c r="DX33" i="9"/>
  <c r="DY32" i="9"/>
  <c r="DX17" i="9"/>
  <c r="DW18" i="9"/>
  <c r="DW27" i="9"/>
  <c r="DV28" i="9"/>
  <c r="DH48" i="8"/>
  <c r="DI85" i="8"/>
  <c r="DI87" i="8"/>
  <c r="DI48" i="1"/>
  <c r="DJ84" i="1"/>
  <c r="DJ86" i="1"/>
  <c r="DM44" i="1"/>
  <c r="H101" i="3"/>
  <c r="J101" i="3"/>
  <c r="M103" i="3"/>
  <c r="N104" i="3"/>
  <c r="I101" i="3"/>
  <c r="E113" i="3"/>
  <c r="F112" i="3"/>
  <c r="DM44" i="9"/>
  <c r="DN42" i="9"/>
  <c r="DI48" i="9"/>
  <c r="DK45" i="9"/>
  <c r="DJ83" i="9"/>
  <c r="DJ85" i="9"/>
  <c r="DJ47" i="9"/>
  <c r="DJ80" i="9"/>
  <c r="DN44" i="8"/>
  <c r="DP22" i="9"/>
  <c r="DO23" i="9"/>
  <c r="DW28" i="9"/>
  <c r="DX27" i="9"/>
  <c r="DY17" i="9"/>
  <c r="DX18" i="9"/>
  <c r="DY37" i="9"/>
  <c r="DX38" i="9"/>
  <c r="DZ32" i="9"/>
  <c r="DY33" i="9"/>
  <c r="DJ85" i="8"/>
  <c r="DJ87" i="8"/>
  <c r="DI48" i="8"/>
  <c r="DK84" i="1"/>
  <c r="DK86" i="1"/>
  <c r="DJ48" i="1"/>
  <c r="DN44" i="1"/>
  <c r="G102" i="3"/>
  <c r="E114" i="3"/>
  <c r="F113" i="3"/>
  <c r="DO42" i="9"/>
  <c r="DN44" i="9"/>
  <c r="DQ22" i="9"/>
  <c r="DP23" i="9"/>
  <c r="DJ48" i="9"/>
  <c r="DL45" i="9"/>
  <c r="DK47" i="9"/>
  <c r="DK83" i="9"/>
  <c r="DK85" i="9"/>
  <c r="DK80" i="9"/>
  <c r="DO44" i="8"/>
  <c r="DY18" i="9"/>
  <c r="DZ17" i="9"/>
  <c r="DZ37" i="9"/>
  <c r="DY38" i="9"/>
  <c r="EA32" i="9"/>
  <c r="DZ33" i="9"/>
  <c r="DY27" i="9"/>
  <c r="DX28" i="9"/>
  <c r="DK85" i="8"/>
  <c r="DK87" i="8"/>
  <c r="DJ48" i="8"/>
  <c r="DK48" i="1"/>
  <c r="DL84" i="1"/>
  <c r="DL86" i="1"/>
  <c r="DO44" i="1"/>
  <c r="H102" i="3"/>
  <c r="J102" i="3"/>
  <c r="N105" i="3"/>
  <c r="M104" i="3"/>
  <c r="I102" i="3"/>
  <c r="E115" i="3"/>
  <c r="F114" i="3"/>
  <c r="DP42" i="9"/>
  <c r="DP44" i="8"/>
  <c r="DO44" i="9"/>
  <c r="DM45" i="9"/>
  <c r="DL47" i="9"/>
  <c r="DL80" i="9"/>
  <c r="DL83" i="9"/>
  <c r="DL85" i="9"/>
  <c r="DK48" i="9"/>
  <c r="DQ23" i="9"/>
  <c r="DR22" i="9"/>
  <c r="EB32" i="9"/>
  <c r="EA33" i="9"/>
  <c r="DZ27" i="9"/>
  <c r="DY28" i="9"/>
  <c r="DZ38" i="9"/>
  <c r="EA37" i="9"/>
  <c r="DZ18" i="9"/>
  <c r="EA17" i="9"/>
  <c r="DL85" i="8"/>
  <c r="DL87" i="8"/>
  <c r="DK48" i="8"/>
  <c r="DM84" i="1"/>
  <c r="DM86" i="1"/>
  <c r="DL48" i="1"/>
  <c r="DP44" i="1"/>
  <c r="G103" i="3"/>
  <c r="E116" i="3"/>
  <c r="F115" i="3"/>
  <c r="DR23" i="9"/>
  <c r="DS22" i="9"/>
  <c r="DN45" i="9"/>
  <c r="DM80" i="9"/>
  <c r="DM47" i="9"/>
  <c r="DM83" i="9"/>
  <c r="DM85" i="9"/>
  <c r="DQ44" i="8"/>
  <c r="DQ42" i="9"/>
  <c r="DL48" i="9"/>
  <c r="DP44" i="9"/>
  <c r="EA27" i="9"/>
  <c r="DZ28" i="9"/>
  <c r="EB17" i="9"/>
  <c r="EA18" i="9"/>
  <c r="EA38" i="9"/>
  <c r="EB37" i="9"/>
  <c r="EB33" i="9"/>
  <c r="EC32" i="9"/>
  <c r="DL48" i="8"/>
  <c r="DM85" i="8"/>
  <c r="DM87" i="8"/>
  <c r="DM48" i="1"/>
  <c r="DN84" i="1"/>
  <c r="DN86" i="1"/>
  <c r="DQ44" i="1"/>
  <c r="H103" i="3"/>
  <c r="J103" i="3"/>
  <c r="N106" i="3"/>
  <c r="M105" i="3"/>
  <c r="I103" i="3"/>
  <c r="E117" i="3"/>
  <c r="F116" i="3"/>
  <c r="DQ44" i="9"/>
  <c r="DT22" i="9"/>
  <c r="DS23" i="9"/>
  <c r="DM48" i="9"/>
  <c r="DO45" i="9"/>
  <c r="DN83" i="9"/>
  <c r="DN85" i="9"/>
  <c r="DN47" i="9"/>
  <c r="DN80" i="9"/>
  <c r="DR42" i="9"/>
  <c r="DR44" i="8"/>
  <c r="ED32" i="9"/>
  <c r="EC33" i="9"/>
  <c r="EC37" i="9"/>
  <c r="EB38" i="9"/>
  <c r="EA28" i="9"/>
  <c r="EB27" i="9"/>
  <c r="EC17" i="9"/>
  <c r="EB18" i="9"/>
  <c r="DM48" i="8"/>
  <c r="DN85" i="8"/>
  <c r="DN87" i="8"/>
  <c r="DO84" i="1"/>
  <c r="DO86" i="1"/>
  <c r="DN48" i="1"/>
  <c r="DR44" i="1"/>
  <c r="G104" i="3"/>
  <c r="E118" i="3"/>
  <c r="F117" i="3"/>
  <c r="DN48" i="9"/>
  <c r="DP45" i="9"/>
  <c r="DO47" i="9"/>
  <c r="DO83" i="9"/>
  <c r="DO85" i="9"/>
  <c r="DO80" i="9"/>
  <c r="DS42" i="9"/>
  <c r="DR44" i="9"/>
  <c r="DS44" i="8"/>
  <c r="DT23" i="9"/>
  <c r="DU22" i="9"/>
  <c r="EE32" i="9"/>
  <c r="ED33" i="9"/>
  <c r="EC27" i="9"/>
  <c r="EB28" i="9"/>
  <c r="EC18" i="9"/>
  <c r="ED17" i="9"/>
  <c r="ED37" i="9"/>
  <c r="EC38" i="9"/>
  <c r="DN48" i="8"/>
  <c r="DO85" i="8"/>
  <c r="DO87" i="8"/>
  <c r="DO48" i="1"/>
  <c r="DP84" i="1"/>
  <c r="DP86" i="1"/>
  <c r="DS44" i="1"/>
  <c r="H104" i="3"/>
  <c r="J104" i="3"/>
  <c r="N107" i="3"/>
  <c r="M106" i="3"/>
  <c r="I104" i="3"/>
  <c r="E119" i="3"/>
  <c r="F118" i="3"/>
  <c r="DU23" i="9"/>
  <c r="DV22" i="9"/>
  <c r="DS44" i="9"/>
  <c r="DO48" i="9"/>
  <c r="DT42" i="9"/>
  <c r="DT44" i="8"/>
  <c r="DQ45" i="9"/>
  <c r="DP83" i="9"/>
  <c r="DP85" i="9"/>
  <c r="DP47" i="9"/>
  <c r="DP80" i="9"/>
  <c r="EE17" i="9"/>
  <c r="ED18" i="9"/>
  <c r="EF32" i="9"/>
  <c r="EE33" i="9"/>
  <c r="ED38" i="9"/>
  <c r="EE37" i="9"/>
  <c r="ED27" i="9"/>
  <c r="EC28" i="9"/>
  <c r="DO48" i="8"/>
  <c r="DP85" i="8"/>
  <c r="DP87" i="8"/>
  <c r="DQ84" i="1"/>
  <c r="DQ86" i="1"/>
  <c r="DP48" i="1"/>
  <c r="DT44" i="1"/>
  <c r="G105" i="3"/>
  <c r="E120" i="3"/>
  <c r="F119" i="3"/>
  <c r="DT44" i="9"/>
  <c r="DW22" i="9"/>
  <c r="DV23" i="9"/>
  <c r="DP48" i="9"/>
  <c r="DR45" i="9"/>
  <c r="DQ47" i="9"/>
  <c r="DQ83" i="9"/>
  <c r="DQ85" i="9"/>
  <c r="DQ80" i="9"/>
  <c r="DU44" i="8"/>
  <c r="DU42" i="9"/>
  <c r="EF33" i="9"/>
  <c r="EG32" i="9"/>
  <c r="EF17" i="9"/>
  <c r="EE18" i="9"/>
  <c r="EE27" i="9"/>
  <c r="ED28" i="9"/>
  <c r="EF37" i="9"/>
  <c r="EE38" i="9"/>
  <c r="DQ85" i="8"/>
  <c r="DQ87" i="8"/>
  <c r="DP48" i="8"/>
  <c r="DQ48" i="1"/>
  <c r="DR84" i="1"/>
  <c r="DR86" i="1"/>
  <c r="DU44" i="1"/>
  <c r="H105" i="3"/>
  <c r="J105" i="3"/>
  <c r="M107" i="3"/>
  <c r="N108" i="3"/>
  <c r="I105" i="3"/>
  <c r="E121" i="3"/>
  <c r="F120" i="3"/>
  <c r="DU44" i="9"/>
  <c r="DQ48" i="9"/>
  <c r="DV42" i="9"/>
  <c r="DV44" i="8"/>
  <c r="DS45" i="9"/>
  <c r="DR80" i="9"/>
  <c r="DR47" i="9"/>
  <c r="DR83" i="9"/>
  <c r="DR85" i="9"/>
  <c r="DX22" i="9"/>
  <c r="DW23" i="9"/>
  <c r="EE28" i="9"/>
  <c r="EF27" i="9"/>
  <c r="EH32" i="9"/>
  <c r="EG33" i="9"/>
  <c r="EG37" i="9"/>
  <c r="EF38" i="9"/>
  <c r="EG17" i="9"/>
  <c r="EF18" i="9"/>
  <c r="DQ48" i="8"/>
  <c r="DR85" i="8"/>
  <c r="DR87" i="8"/>
  <c r="DS84" i="1"/>
  <c r="DS86" i="1"/>
  <c r="DR48" i="1"/>
  <c r="DV44" i="1"/>
  <c r="G106" i="3"/>
  <c r="E122" i="3"/>
  <c r="F121" i="3"/>
  <c r="DW44" i="8"/>
  <c r="DW42" i="9"/>
  <c r="DV44" i="9"/>
  <c r="DX23" i="9"/>
  <c r="DY22" i="9"/>
  <c r="DR48" i="9"/>
  <c r="DT45" i="9"/>
  <c r="DS80" i="9"/>
  <c r="DS47" i="9"/>
  <c r="DS83" i="9"/>
  <c r="DS85" i="9"/>
  <c r="EG18" i="9"/>
  <c r="EH17" i="9"/>
  <c r="EG27" i="9"/>
  <c r="EF28" i="9"/>
  <c r="EI32" i="9"/>
  <c r="EH33" i="9"/>
  <c r="EH37" i="9"/>
  <c r="EG38" i="9"/>
  <c r="DR48" i="8"/>
  <c r="DS85" i="8"/>
  <c r="DS87" i="8"/>
  <c r="DS48" i="1"/>
  <c r="DT84" i="1"/>
  <c r="DT86" i="1"/>
  <c r="DW44" i="1"/>
  <c r="H106" i="3"/>
  <c r="J106" i="3"/>
  <c r="N109" i="3"/>
  <c r="M108" i="3"/>
  <c r="I106" i="3"/>
  <c r="E123" i="3"/>
  <c r="F122" i="3"/>
  <c r="DY23" i="9"/>
  <c r="DZ22" i="9"/>
  <c r="DW44" i="9"/>
  <c r="DS48" i="9"/>
  <c r="DU45" i="9"/>
  <c r="DT83" i="9"/>
  <c r="DT85" i="9"/>
  <c r="DT47" i="9"/>
  <c r="DT80" i="9"/>
  <c r="DX42" i="9"/>
  <c r="DX44" i="8"/>
  <c r="EJ32" i="9"/>
  <c r="EI33" i="9"/>
  <c r="EH38" i="9"/>
  <c r="EI37" i="9"/>
  <c r="EH27" i="9"/>
  <c r="EG28" i="9"/>
  <c r="EI17" i="9"/>
  <c r="EH18" i="9"/>
  <c r="DT85" i="8"/>
  <c r="DT87" i="8"/>
  <c r="DS48" i="8"/>
  <c r="DU84" i="1"/>
  <c r="DU86" i="1"/>
  <c r="DT48" i="1"/>
  <c r="DX44" i="1"/>
  <c r="G107" i="3"/>
  <c r="E124" i="3"/>
  <c r="F123" i="3"/>
  <c r="DX44" i="9"/>
  <c r="DY44" i="8"/>
  <c r="DZ23" i="9"/>
  <c r="EA22" i="9"/>
  <c r="DT48" i="9"/>
  <c r="DV45" i="9"/>
  <c r="DU47" i="9"/>
  <c r="DU80" i="9"/>
  <c r="DU83" i="9"/>
  <c r="DU85" i="9"/>
  <c r="DY42" i="9"/>
  <c r="EJ33" i="9"/>
  <c r="EK32" i="9"/>
  <c r="EJ17" i="9"/>
  <c r="EI18" i="9"/>
  <c r="EI27" i="9"/>
  <c r="EH28" i="9"/>
  <c r="EI38" i="9"/>
  <c r="EJ37" i="9"/>
  <c r="DU85" i="8"/>
  <c r="DU87" i="8"/>
  <c r="DT48" i="8"/>
  <c r="DU48" i="1"/>
  <c r="DV84" i="1"/>
  <c r="DV86" i="1"/>
  <c r="DY44" i="1"/>
  <c r="H107" i="3"/>
  <c r="J107" i="3"/>
  <c r="N110" i="3"/>
  <c r="M109" i="3"/>
  <c r="I107" i="3"/>
  <c r="E125" i="3"/>
  <c r="F124" i="3"/>
  <c r="DY44" i="9"/>
  <c r="DU48" i="9"/>
  <c r="EA23" i="9"/>
  <c r="EB22" i="9"/>
  <c r="DZ44" i="8"/>
  <c r="DW45" i="9"/>
  <c r="DV83" i="9"/>
  <c r="DV85" i="9"/>
  <c r="DV47" i="9"/>
  <c r="DV80" i="9"/>
  <c r="DZ42" i="9"/>
  <c r="EK17" i="9"/>
  <c r="EJ18" i="9"/>
  <c r="EL32" i="9"/>
  <c r="EK33" i="9"/>
  <c r="EK37" i="9"/>
  <c r="EJ38" i="9"/>
  <c r="EI28" i="9"/>
  <c r="EJ27" i="9"/>
  <c r="DU48" i="8"/>
  <c r="DV85" i="8"/>
  <c r="DV87" i="8"/>
  <c r="DW84" i="1"/>
  <c r="DW86" i="1"/>
  <c r="DV48" i="1"/>
  <c r="DZ44" i="1"/>
  <c r="G108" i="3"/>
  <c r="E126" i="3"/>
  <c r="F125" i="3"/>
  <c r="DZ44" i="9"/>
  <c r="DV48" i="9"/>
  <c r="DX45" i="9"/>
  <c r="DW80" i="9"/>
  <c r="DW47" i="9"/>
  <c r="DW83" i="9"/>
  <c r="DW85" i="9"/>
  <c r="EA42" i="9"/>
  <c r="EA44" i="8"/>
  <c r="EB23" i="9"/>
  <c r="EC22" i="9"/>
  <c r="EK18" i="9"/>
  <c r="EL17" i="9"/>
  <c r="EK27" i="9"/>
  <c r="EJ28" i="9"/>
  <c r="EL37" i="9"/>
  <c r="EK38" i="9"/>
  <c r="EM32" i="9"/>
  <c r="EL33" i="9"/>
  <c r="DW85" i="8"/>
  <c r="DW87" i="8"/>
  <c r="DV48" i="8"/>
  <c r="DW48" i="1"/>
  <c r="DX84" i="1"/>
  <c r="DX86" i="1"/>
  <c r="EA44" i="1"/>
  <c r="H108" i="3"/>
  <c r="J108" i="3"/>
  <c r="N111" i="3"/>
  <c r="M110" i="3"/>
  <c r="I108" i="3"/>
  <c r="E127" i="3"/>
  <c r="F126" i="3"/>
  <c r="ED22" i="9"/>
  <c r="EC23" i="9"/>
  <c r="EA44" i="9"/>
  <c r="EB44" i="8"/>
  <c r="EB42" i="9"/>
  <c r="DW48" i="9"/>
  <c r="DY45" i="9"/>
  <c r="DX47" i="9"/>
  <c r="DX83" i="9"/>
  <c r="DX85" i="9"/>
  <c r="DX80" i="9"/>
  <c r="EL18" i="9"/>
  <c r="EM17" i="9"/>
  <c r="EL38" i="9"/>
  <c r="EM37" i="9"/>
  <c r="EN32" i="9"/>
  <c r="EM33" i="9"/>
  <c r="EL27" i="9"/>
  <c r="EK28" i="9"/>
  <c r="DX85" i="8"/>
  <c r="DX87" i="8"/>
  <c r="DW48" i="8"/>
  <c r="DX48" i="1"/>
  <c r="DY84" i="1"/>
  <c r="DY86" i="1"/>
  <c r="EB44" i="1"/>
  <c r="G109" i="3"/>
  <c r="E128" i="3"/>
  <c r="F127" i="3"/>
  <c r="DX48" i="9"/>
  <c r="EB44" i="9"/>
  <c r="EC42" i="9"/>
  <c r="EC44" i="8"/>
  <c r="DZ45" i="9"/>
  <c r="DY47" i="9"/>
  <c r="DY83" i="9"/>
  <c r="DY85" i="9"/>
  <c r="DY80" i="9"/>
  <c r="EE22" i="9"/>
  <c r="ED23" i="9"/>
  <c r="EN33" i="9"/>
  <c r="EO32" i="9"/>
  <c r="EM27" i="9"/>
  <c r="EL28" i="9"/>
  <c r="EN37" i="9"/>
  <c r="EM38" i="9"/>
  <c r="EN17" i="9"/>
  <c r="EM18" i="9"/>
  <c r="DX48" i="8"/>
  <c r="DY85" i="8"/>
  <c r="DY87" i="8"/>
  <c r="DZ84" i="1"/>
  <c r="DZ86" i="1"/>
  <c r="DY48" i="1"/>
  <c r="EC44" i="1"/>
  <c r="H109" i="3"/>
  <c r="J109" i="3"/>
  <c r="M111" i="3"/>
  <c r="N112" i="3"/>
  <c r="I109" i="3"/>
  <c r="E129" i="3"/>
  <c r="F128" i="3"/>
  <c r="ED42" i="9"/>
  <c r="DY48" i="9"/>
  <c r="EC44" i="9"/>
  <c r="ED44" i="8"/>
  <c r="EF22" i="9"/>
  <c r="EE23" i="9"/>
  <c r="EA45" i="9"/>
  <c r="DZ80" i="9"/>
  <c r="DZ47" i="9"/>
  <c r="DZ83" i="9"/>
  <c r="DZ85" i="9"/>
  <c r="EP32" i="9"/>
  <c r="EO33" i="9"/>
  <c r="EO17" i="9"/>
  <c r="EN18" i="9"/>
  <c r="EM28" i="9"/>
  <c r="EN27" i="9"/>
  <c r="EO37" i="9"/>
  <c r="EN38" i="9"/>
  <c r="DY48" i="8"/>
  <c r="DZ85" i="8"/>
  <c r="DZ87" i="8"/>
  <c r="DZ48" i="1"/>
  <c r="EA84" i="1"/>
  <c r="EA86" i="1"/>
  <c r="ED44" i="1"/>
  <c r="G110" i="3"/>
  <c r="E130" i="3"/>
  <c r="F129" i="3"/>
  <c r="EE42" i="9"/>
  <c r="ED44" i="9"/>
  <c r="EE44" i="8"/>
  <c r="DZ48" i="9"/>
  <c r="EB45" i="9"/>
  <c r="EA47" i="9"/>
  <c r="EA83" i="9"/>
  <c r="EA85" i="9"/>
  <c r="EA80" i="9"/>
  <c r="EG22" i="9"/>
  <c r="EF23" i="9"/>
  <c r="EO27" i="9"/>
  <c r="EN28" i="9"/>
  <c r="EP37" i="9"/>
  <c r="EO38" i="9"/>
  <c r="EO18" i="9"/>
  <c r="EP17" i="9"/>
  <c r="EQ32" i="9"/>
  <c r="EP33" i="9"/>
  <c r="DZ48" i="8"/>
  <c r="EA85" i="8"/>
  <c r="EA87" i="8"/>
  <c r="EA48" i="1"/>
  <c r="EB84" i="1"/>
  <c r="EB86" i="1"/>
  <c r="EE44" i="1"/>
  <c r="H110" i="3"/>
  <c r="J110" i="3"/>
  <c r="M112" i="3"/>
  <c r="N113" i="3"/>
  <c r="I110" i="3"/>
  <c r="E131" i="3"/>
  <c r="F130" i="3"/>
  <c r="EF42" i="9"/>
  <c r="EA48" i="9"/>
  <c r="EE44" i="9"/>
  <c r="EF44" i="8"/>
  <c r="EH22" i="9"/>
  <c r="EG23" i="9"/>
  <c r="EC45" i="9"/>
  <c r="EB47" i="9"/>
  <c r="EB80" i="9"/>
  <c r="EB83" i="9"/>
  <c r="EB85" i="9"/>
  <c r="EP38" i="9"/>
  <c r="EQ37" i="9"/>
  <c r="ER32" i="9"/>
  <c r="EQ33" i="9"/>
  <c r="EP27" i="9"/>
  <c r="EO28" i="9"/>
  <c r="EQ17" i="9"/>
  <c r="EP18" i="9"/>
  <c r="EA48" i="8"/>
  <c r="EB85" i="8"/>
  <c r="EB87" i="8"/>
  <c r="EB48" i="1"/>
  <c r="EC84" i="1"/>
  <c r="EC86" i="1"/>
  <c r="EF44" i="1"/>
  <c r="G111" i="3"/>
  <c r="E132" i="3"/>
  <c r="F131" i="3"/>
  <c r="EB48" i="9"/>
  <c r="EG42" i="9"/>
  <c r="EF44" i="9"/>
  <c r="EG44" i="8"/>
  <c r="ED45" i="9"/>
  <c r="EC83" i="9"/>
  <c r="EC85" i="9"/>
  <c r="EC47" i="9"/>
  <c r="EC80" i="9"/>
  <c r="EH23" i="9"/>
  <c r="EI22" i="9"/>
  <c r="ER17" i="9"/>
  <c r="EQ18" i="9"/>
  <c r="EQ27" i="9"/>
  <c r="EP28" i="9"/>
  <c r="ER33" i="9"/>
  <c r="ES32" i="9"/>
  <c r="EQ38" i="9"/>
  <c r="ER37" i="9"/>
  <c r="EC85" i="8"/>
  <c r="EC87" i="8"/>
  <c r="EB48" i="8"/>
  <c r="ED84" i="1"/>
  <c r="ED86" i="1"/>
  <c r="EC48" i="1"/>
  <c r="EG44" i="1"/>
  <c r="H111" i="3"/>
  <c r="J111" i="3"/>
  <c r="N114" i="3"/>
  <c r="M113" i="3"/>
  <c r="I111" i="3"/>
  <c r="E133" i="3"/>
  <c r="F132" i="3"/>
  <c r="EH44" i="8"/>
  <c r="EH42" i="9"/>
  <c r="EC48" i="9"/>
  <c r="EE45" i="9"/>
  <c r="ED47" i="9"/>
  <c r="ED83" i="9"/>
  <c r="ED85" i="9"/>
  <c r="ED80" i="9"/>
  <c r="EG44" i="9"/>
  <c r="EJ22" i="9"/>
  <c r="EI23" i="9"/>
  <c r="ES37" i="9"/>
  <c r="ER38" i="9"/>
  <c r="ET32" i="9"/>
  <c r="ES33" i="9"/>
  <c r="EQ28" i="9"/>
  <c r="ER27" i="9"/>
  <c r="ES17" i="9"/>
  <c r="ER18" i="9"/>
  <c r="EC48" i="8"/>
  <c r="ED85" i="8"/>
  <c r="ED87" i="8"/>
  <c r="ED48" i="1"/>
  <c r="EE84" i="1"/>
  <c r="EE86" i="1"/>
  <c r="EH44" i="1"/>
  <c r="G112" i="3"/>
  <c r="E134" i="3"/>
  <c r="F133" i="3"/>
  <c r="EI42" i="9"/>
  <c r="EI44" i="8"/>
  <c r="ED48" i="9"/>
  <c r="EH44" i="9"/>
  <c r="EK22" i="9"/>
  <c r="EJ23" i="9"/>
  <c r="EF45" i="9"/>
  <c r="EE47" i="9"/>
  <c r="EE83" i="9"/>
  <c r="EE85" i="9"/>
  <c r="EE80" i="9"/>
  <c r="ES18" i="9"/>
  <c r="ET17" i="9"/>
  <c r="ET37" i="9"/>
  <c r="ES38" i="9"/>
  <c r="EU32" i="9"/>
  <c r="ET33" i="9"/>
  <c r="ES27" i="9"/>
  <c r="ER28" i="9"/>
  <c r="ED48" i="8"/>
  <c r="EE85" i="8"/>
  <c r="EE87" i="8"/>
  <c r="EE48" i="1"/>
  <c r="EF84" i="1"/>
  <c r="EF86" i="1"/>
  <c r="EI44" i="1"/>
  <c r="H112" i="3"/>
  <c r="J112" i="3"/>
  <c r="N115" i="3"/>
  <c r="M114" i="3"/>
  <c r="I112" i="3"/>
  <c r="E135" i="3"/>
  <c r="F134" i="3"/>
  <c r="EJ44" i="8"/>
  <c r="EJ42" i="9"/>
  <c r="EE48" i="9"/>
  <c r="EI44" i="9"/>
  <c r="EG45" i="9"/>
  <c r="EF47" i="9"/>
  <c r="EF80" i="9"/>
  <c r="EF83" i="9"/>
  <c r="EF85" i="9"/>
  <c r="EK23" i="9"/>
  <c r="EL22" i="9"/>
  <c r="EU17" i="9"/>
  <c r="ET18" i="9"/>
  <c r="ET38" i="9"/>
  <c r="EU37" i="9"/>
  <c r="EV32" i="9"/>
  <c r="EU33" i="9"/>
  <c r="ET27" i="9"/>
  <c r="ES28" i="9"/>
  <c r="EE48" i="8"/>
  <c r="EF85" i="8"/>
  <c r="EF87" i="8"/>
  <c r="EG84" i="1"/>
  <c r="EG86" i="1"/>
  <c r="EF48" i="1"/>
  <c r="EJ44" i="1"/>
  <c r="G113" i="3"/>
  <c r="E136" i="3"/>
  <c r="F135" i="3"/>
  <c r="EK42" i="9"/>
  <c r="EK44" i="8"/>
  <c r="EH45" i="9"/>
  <c r="EG47" i="9"/>
  <c r="EG80" i="9"/>
  <c r="EG83" i="9"/>
  <c r="EG85" i="9"/>
  <c r="EJ44" i="9"/>
  <c r="EL23" i="9"/>
  <c r="EM22" i="9"/>
  <c r="EF48" i="9"/>
  <c r="EU27" i="9"/>
  <c r="ET28" i="9"/>
  <c r="EV37" i="9"/>
  <c r="EU38" i="9"/>
  <c r="EV33" i="9"/>
  <c r="EW32" i="9"/>
  <c r="EV17" i="9"/>
  <c r="EU18" i="9"/>
  <c r="EF48" i="8"/>
  <c r="EG85" i="8"/>
  <c r="EG87" i="8"/>
  <c r="EG48" i="1"/>
  <c r="EH84" i="1"/>
  <c r="EH86" i="1"/>
  <c r="EK44" i="1"/>
  <c r="H113" i="3"/>
  <c r="J113" i="3"/>
  <c r="M115" i="3"/>
  <c r="N116" i="3"/>
  <c r="I113" i="3"/>
  <c r="E137" i="3"/>
  <c r="F136" i="3"/>
  <c r="EN22" i="9"/>
  <c r="EM23" i="9"/>
  <c r="EG48" i="9"/>
  <c r="EK44" i="9"/>
  <c r="EL44" i="8"/>
  <c r="EL42" i="9"/>
  <c r="EI45" i="9"/>
  <c r="EH83" i="9"/>
  <c r="EH85" i="9"/>
  <c r="EH47" i="9"/>
  <c r="EH80" i="9"/>
  <c r="EX32" i="9"/>
  <c r="EW33" i="9"/>
  <c r="EW17" i="9"/>
  <c r="EV18" i="9"/>
  <c r="EW37" i="9"/>
  <c r="EV38" i="9"/>
  <c r="EU28" i="9"/>
  <c r="EV27" i="9"/>
  <c r="EG48" i="8"/>
  <c r="EH85" i="8"/>
  <c r="EH87" i="8"/>
  <c r="EI84" i="1"/>
  <c r="EI86" i="1"/>
  <c r="EH48" i="1"/>
  <c r="EL44" i="1"/>
  <c r="G114" i="3"/>
  <c r="E138" i="3"/>
  <c r="F137" i="3"/>
  <c r="EL44" i="9"/>
  <c r="EM42" i="9"/>
  <c r="EH48" i="9"/>
  <c r="EJ45" i="9"/>
  <c r="EI83" i="9"/>
  <c r="EI85" i="9"/>
  <c r="EI47" i="9"/>
  <c r="EI80" i="9"/>
  <c r="EO22" i="9"/>
  <c r="EN23" i="9"/>
  <c r="EM44" i="8"/>
  <c r="EX37" i="9"/>
  <c r="EW38" i="9"/>
  <c r="EW27" i="9"/>
  <c r="EV28" i="9"/>
  <c r="EW18" i="9"/>
  <c r="EX17" i="9"/>
  <c r="EY32" i="9"/>
  <c r="EX33" i="9"/>
  <c r="EI85" i="8"/>
  <c r="EI87" i="8"/>
  <c r="EH48" i="8"/>
  <c r="EI48" i="1"/>
  <c r="EJ84" i="1"/>
  <c r="EJ86" i="1"/>
  <c r="EM44" i="1"/>
  <c r="H114" i="3"/>
  <c r="J114" i="3"/>
  <c r="N117" i="3"/>
  <c r="M116" i="3"/>
  <c r="I114" i="3"/>
  <c r="E139" i="3"/>
  <c r="F138" i="3"/>
  <c r="EP22" i="9"/>
  <c r="EO23" i="9"/>
  <c r="EI48" i="9"/>
  <c r="EM44" i="9"/>
  <c r="EN42" i="9"/>
  <c r="EK45" i="9"/>
  <c r="EJ83" i="9"/>
  <c r="EJ85" i="9"/>
  <c r="EJ47" i="9"/>
  <c r="EJ80" i="9"/>
  <c r="EN44" i="8"/>
  <c r="EX27" i="9"/>
  <c r="EW28" i="9"/>
  <c r="EX38" i="9"/>
  <c r="EY37" i="9"/>
  <c r="EX18" i="9"/>
  <c r="EY17" i="9"/>
  <c r="EZ32" i="9"/>
  <c r="EY33" i="9"/>
  <c r="EI48" i="8"/>
  <c r="EJ85" i="8"/>
  <c r="EJ87" i="8"/>
  <c r="EJ48" i="1"/>
  <c r="EK84" i="1"/>
  <c r="EK86" i="1"/>
  <c r="EN44" i="1"/>
  <c r="G115" i="3"/>
  <c r="E140" i="3"/>
  <c r="F139" i="3"/>
  <c r="EJ48" i="9"/>
  <c r="EL45" i="9"/>
  <c r="EK47" i="9"/>
  <c r="EK80" i="9"/>
  <c r="EK83" i="9"/>
  <c r="EK85" i="9"/>
  <c r="EO44" i="8"/>
  <c r="EO42" i="9"/>
  <c r="EN44" i="9"/>
  <c r="EQ22" i="9"/>
  <c r="EP23" i="9"/>
  <c r="EZ33" i="9"/>
  <c r="FA32" i="9"/>
  <c r="EY38" i="9"/>
  <c r="EZ37" i="9"/>
  <c r="EZ17" i="9"/>
  <c r="EY18" i="9"/>
  <c r="EY27" i="9"/>
  <c r="EX28" i="9"/>
  <c r="EJ48" i="8"/>
  <c r="EK85" i="8"/>
  <c r="EK87" i="8"/>
  <c r="EL84" i="1"/>
  <c r="EL86" i="1"/>
  <c r="EK48" i="1"/>
  <c r="EO44" i="1"/>
  <c r="H115" i="3"/>
  <c r="J115" i="3"/>
  <c r="N118" i="3"/>
  <c r="M117" i="3"/>
  <c r="I115" i="3"/>
  <c r="E141" i="3"/>
  <c r="F140" i="3"/>
  <c r="EP42" i="9"/>
  <c r="EO44" i="9"/>
  <c r="EK48" i="9"/>
  <c r="EQ23" i="9"/>
  <c r="ER22" i="9"/>
  <c r="EP44" i="8"/>
  <c r="EM45" i="9"/>
  <c r="EL47" i="9"/>
  <c r="EL83" i="9"/>
  <c r="EL85" i="9"/>
  <c r="EL80" i="9"/>
  <c r="FB32" i="9"/>
  <c r="FA33" i="9"/>
  <c r="EY28" i="9"/>
  <c r="EZ27" i="9"/>
  <c r="FA37" i="9"/>
  <c r="EZ38" i="9"/>
  <c r="FA17" i="9"/>
  <c r="EZ18" i="9"/>
  <c r="EL85" i="8"/>
  <c r="EL87" i="8"/>
  <c r="EK48" i="8"/>
  <c r="EL48" i="1"/>
  <c r="EM84" i="1"/>
  <c r="EM86" i="1"/>
  <c r="EP44" i="1"/>
  <c r="G116" i="3"/>
  <c r="E142" i="3"/>
  <c r="F141" i="3"/>
  <c r="EL48" i="9"/>
  <c r="ER23" i="9"/>
  <c r="ES22" i="9"/>
  <c r="EQ44" i="8"/>
  <c r="EP44" i="9"/>
  <c r="EN45" i="9"/>
  <c r="EM83" i="9"/>
  <c r="EM85" i="9"/>
  <c r="EM47" i="9"/>
  <c r="EM80" i="9"/>
  <c r="EQ42" i="9"/>
  <c r="FA27" i="9"/>
  <c r="EZ28" i="9"/>
  <c r="FA18" i="9"/>
  <c r="FB17" i="9"/>
  <c r="FB37" i="9"/>
  <c r="FA38" i="9"/>
  <c r="FC32" i="9"/>
  <c r="FB33" i="9"/>
  <c r="EL48" i="8"/>
  <c r="EM85" i="8"/>
  <c r="EM87" i="8"/>
  <c r="EN84" i="1"/>
  <c r="EN86" i="1"/>
  <c r="EM48" i="1"/>
  <c r="EQ44" i="1"/>
  <c r="H116" i="3"/>
  <c r="J116" i="3"/>
  <c r="N119" i="3"/>
  <c r="M118" i="3"/>
  <c r="I116" i="3"/>
  <c r="E143" i="3"/>
  <c r="F142" i="3"/>
  <c r="ER44" i="8"/>
  <c r="EQ44" i="9"/>
  <c r="ET22" i="9"/>
  <c r="ES23" i="9"/>
  <c r="EM48" i="9"/>
  <c r="EO45" i="9"/>
  <c r="EN83" i="9"/>
  <c r="EN85" i="9"/>
  <c r="EN80" i="9"/>
  <c r="EN47" i="9"/>
  <c r="ER42" i="9"/>
  <c r="FD32" i="9"/>
  <c r="FC33" i="9"/>
  <c r="FB38" i="9"/>
  <c r="FC37" i="9"/>
  <c r="FB27" i="9"/>
  <c r="FA28" i="9"/>
  <c r="FB18" i="9"/>
  <c r="FC17" i="9"/>
  <c r="EN85" i="8"/>
  <c r="EN87" i="8"/>
  <c r="EM48" i="8"/>
  <c r="EN48" i="1"/>
  <c r="EO84" i="1"/>
  <c r="EO86" i="1"/>
  <c r="ER44" i="1"/>
  <c r="G117" i="3"/>
  <c r="E144" i="3"/>
  <c r="F143" i="3"/>
  <c r="EP45" i="9"/>
  <c r="EO80" i="9"/>
  <c r="EO47" i="9"/>
  <c r="EO83" i="9"/>
  <c r="EO85" i="9"/>
  <c r="ES44" i="8"/>
  <c r="ES42" i="9"/>
  <c r="ER44" i="9"/>
  <c r="EN48" i="9"/>
  <c r="ET23" i="9"/>
  <c r="EU22" i="9"/>
  <c r="FD17" i="9"/>
  <c r="FC18" i="9"/>
  <c r="FC27" i="9"/>
  <c r="FB28" i="9"/>
  <c r="FD37" i="9"/>
  <c r="FC38" i="9"/>
  <c r="FD33" i="9"/>
  <c r="FE32" i="9"/>
  <c r="EO85" i="8"/>
  <c r="EO87" i="8"/>
  <c r="EN48" i="8"/>
  <c r="EP84" i="1"/>
  <c r="EP86" i="1"/>
  <c r="EO48" i="1"/>
  <c r="ES44" i="1"/>
  <c r="H117" i="3"/>
  <c r="J117" i="3"/>
  <c r="N120" i="3"/>
  <c r="M119" i="3"/>
  <c r="I117" i="3"/>
  <c r="E145" i="3"/>
  <c r="F144" i="3"/>
  <c r="EU23" i="9"/>
  <c r="EV22" i="9"/>
  <c r="ET44" i="8"/>
  <c r="ES44" i="9"/>
  <c r="ET42" i="9"/>
  <c r="EO48" i="9"/>
  <c r="EQ45" i="9"/>
  <c r="EP47" i="9"/>
  <c r="EP80" i="9"/>
  <c r="EP83" i="9"/>
  <c r="EP85" i="9"/>
  <c r="FF32" i="9"/>
  <c r="FE33" i="9"/>
  <c r="FE37" i="9"/>
  <c r="FD38" i="9"/>
  <c r="FC28" i="9"/>
  <c r="FD27" i="9"/>
  <c r="FE17" i="9"/>
  <c r="FD18" i="9"/>
  <c r="EO48" i="8"/>
  <c r="EP85" i="8"/>
  <c r="EP87" i="8"/>
  <c r="EP48" i="1"/>
  <c r="EQ84" i="1"/>
  <c r="EQ86" i="1"/>
  <c r="ET44" i="1"/>
  <c r="G118" i="3"/>
  <c r="E146" i="3"/>
  <c r="F145" i="3"/>
  <c r="EP48" i="9"/>
  <c r="EU44" i="8"/>
  <c r="ET44" i="9"/>
  <c r="EW22" i="9"/>
  <c r="EV23" i="9"/>
  <c r="ER45" i="9"/>
  <c r="EQ47" i="9"/>
  <c r="EQ80" i="9"/>
  <c r="EQ83" i="9"/>
  <c r="EQ85" i="9"/>
  <c r="EU42" i="9"/>
  <c r="FF37" i="9"/>
  <c r="FE38" i="9"/>
  <c r="FE27" i="9"/>
  <c r="FD28" i="9"/>
  <c r="FE18" i="9"/>
  <c r="FF17" i="9"/>
  <c r="FG32" i="9"/>
  <c r="FF33" i="9"/>
  <c r="EP48" i="8"/>
  <c r="EQ85" i="8"/>
  <c r="EQ87" i="8"/>
  <c r="ER84" i="1"/>
  <c r="ER86" i="1"/>
  <c r="EQ48" i="1"/>
  <c r="EU44" i="1"/>
  <c r="H118" i="3"/>
  <c r="J118" i="3"/>
  <c r="N121" i="3"/>
  <c r="M120" i="3"/>
  <c r="I118" i="3"/>
  <c r="E147" i="3"/>
  <c r="F146" i="3"/>
  <c r="EQ48" i="9"/>
  <c r="EV42" i="9"/>
  <c r="EU44" i="9"/>
  <c r="EV44" i="8"/>
  <c r="ES45" i="9"/>
  <c r="ER80" i="9"/>
  <c r="ER47" i="9"/>
  <c r="ER83" i="9"/>
  <c r="ER85" i="9"/>
  <c r="EX22" i="9"/>
  <c r="EW23" i="9"/>
  <c r="FF27" i="9"/>
  <c r="FE28" i="9"/>
  <c r="FF38" i="9"/>
  <c r="FG37" i="9"/>
  <c r="FH32" i="9"/>
  <c r="FG33" i="9"/>
  <c r="FG17" i="9"/>
  <c r="FF18" i="9"/>
  <c r="ER85" i="8"/>
  <c r="ER87" i="8"/>
  <c r="EQ48" i="8"/>
  <c r="ER48" i="1"/>
  <c r="ES84" i="1"/>
  <c r="ES86" i="1"/>
  <c r="EV44" i="1"/>
  <c r="G119" i="3"/>
  <c r="E148" i="3"/>
  <c r="F147" i="3"/>
  <c r="EX23" i="9"/>
  <c r="EY22" i="9"/>
  <c r="ET45" i="9"/>
  <c r="ES47" i="9"/>
  <c r="ES83" i="9"/>
  <c r="ES85" i="9"/>
  <c r="ES80" i="9"/>
  <c r="EV44" i="9"/>
  <c r="ER48" i="9"/>
  <c r="EW44" i="8"/>
  <c r="EW42" i="9"/>
  <c r="FH17" i="9"/>
  <c r="FG18" i="9"/>
  <c r="FG38" i="9"/>
  <c r="FH37" i="9"/>
  <c r="FH33" i="9"/>
  <c r="FI32" i="9"/>
  <c r="FG27" i="9"/>
  <c r="FF28" i="9"/>
  <c r="ES85" i="8"/>
  <c r="ES87" i="8"/>
  <c r="ER48" i="8"/>
  <c r="ES48" i="1"/>
  <c r="ET84" i="1"/>
  <c r="ET86" i="1"/>
  <c r="EW44" i="1"/>
  <c r="H119" i="3"/>
  <c r="J119" i="3"/>
  <c r="N122" i="3"/>
  <c r="M121" i="3"/>
  <c r="I119" i="3"/>
  <c r="E149" i="3"/>
  <c r="F148" i="3"/>
  <c r="ES48" i="9"/>
  <c r="EZ22" i="9"/>
  <c r="EY23" i="9"/>
  <c r="EX44" i="8"/>
  <c r="EW44" i="9"/>
  <c r="EU45" i="9"/>
  <c r="ET83" i="9"/>
  <c r="ET85" i="9"/>
  <c r="ET47" i="9"/>
  <c r="ET80" i="9"/>
  <c r="EX42" i="9"/>
  <c r="FG28" i="9"/>
  <c r="FH27" i="9"/>
  <c r="FI17" i="9"/>
  <c r="FH18" i="9"/>
  <c r="FJ32" i="9"/>
  <c r="FI33" i="9"/>
  <c r="FI37" i="9"/>
  <c r="FH38" i="9"/>
  <c r="ES48" i="8"/>
  <c r="ET85" i="8"/>
  <c r="ET87" i="8"/>
  <c r="EU84" i="1"/>
  <c r="EU86" i="1"/>
  <c r="ET48" i="1"/>
  <c r="EX44" i="1"/>
  <c r="G120" i="3"/>
  <c r="E150" i="3"/>
  <c r="F149" i="3"/>
  <c r="ET48" i="9"/>
  <c r="EV45" i="9"/>
  <c r="EU83" i="9"/>
  <c r="EU85" i="9"/>
  <c r="EU47" i="9"/>
  <c r="EU80" i="9"/>
  <c r="EZ23" i="9"/>
  <c r="FA22" i="9"/>
  <c r="EX44" i="9"/>
  <c r="EY42" i="9"/>
  <c r="EY44" i="8"/>
  <c r="FJ37" i="9"/>
  <c r="FI38" i="9"/>
  <c r="FI27" i="9"/>
  <c r="FH28" i="9"/>
  <c r="FK32" i="9"/>
  <c r="FJ33" i="9"/>
  <c r="FI18" i="9"/>
  <c r="FJ17" i="9"/>
  <c r="EU85" i="8"/>
  <c r="EU87" i="8"/>
  <c r="ET48" i="8"/>
  <c r="EU48" i="1"/>
  <c r="EV84" i="1"/>
  <c r="EV86" i="1"/>
  <c r="EY44" i="1"/>
  <c r="H120" i="3"/>
  <c r="J120" i="3"/>
  <c r="N123" i="3"/>
  <c r="M122" i="3"/>
  <c r="I120" i="3"/>
  <c r="E151" i="3"/>
  <c r="F150" i="3"/>
  <c r="EU48" i="8"/>
  <c r="EY44" i="9"/>
  <c r="FB22" i="9"/>
  <c r="FA23" i="9"/>
  <c r="EZ44" i="8"/>
  <c r="EZ42" i="9"/>
  <c r="EU48" i="9"/>
  <c r="EW45" i="9"/>
  <c r="EV47" i="9"/>
  <c r="EV83" i="9"/>
  <c r="EV85" i="9"/>
  <c r="EV80" i="9"/>
  <c r="FJ27" i="9"/>
  <c r="FI28" i="9"/>
  <c r="FJ18" i="9"/>
  <c r="FK17" i="9"/>
  <c r="FJ38" i="9"/>
  <c r="FK37" i="9"/>
  <c r="FL32" i="9"/>
  <c r="FK33" i="9"/>
  <c r="EV85" i="8"/>
  <c r="EV87" i="8"/>
  <c r="EW84" i="1"/>
  <c r="EW86" i="1"/>
  <c r="EV48" i="1"/>
  <c r="EZ44" i="1"/>
  <c r="G121" i="3"/>
  <c r="E152" i="3"/>
  <c r="F151" i="3"/>
  <c r="EV48" i="9"/>
  <c r="EZ44" i="9"/>
  <c r="FA42" i="9"/>
  <c r="EX45" i="9"/>
  <c r="EW83" i="9"/>
  <c r="EW85" i="9"/>
  <c r="EW47" i="9"/>
  <c r="EW80" i="9"/>
  <c r="FC22" i="9"/>
  <c r="FB23" i="9"/>
  <c r="FA44" i="8"/>
  <c r="FL37" i="9"/>
  <c r="FK38" i="9"/>
  <c r="FL17" i="9"/>
  <c r="FK18" i="9"/>
  <c r="FL33" i="9"/>
  <c r="FM32" i="9"/>
  <c r="FK27" i="9"/>
  <c r="FJ28" i="9"/>
  <c r="EW85" i="8"/>
  <c r="EW87" i="8"/>
  <c r="EV48" i="8"/>
  <c r="EW48" i="1"/>
  <c r="EX84" i="1"/>
  <c r="EX86" i="1"/>
  <c r="FA44" i="1"/>
  <c r="H121" i="3"/>
  <c r="J121" i="3"/>
  <c r="N124" i="3"/>
  <c r="M123" i="3"/>
  <c r="I121" i="3"/>
  <c r="E153" i="3"/>
  <c r="F152" i="3"/>
  <c r="FB42" i="9"/>
  <c r="FB44" i="8"/>
  <c r="FA44" i="9"/>
  <c r="FC23" i="9"/>
  <c r="FD22" i="9"/>
  <c r="EW48" i="9"/>
  <c r="EY45" i="9"/>
  <c r="EX83" i="9"/>
  <c r="EX85" i="9"/>
  <c r="EX80" i="9"/>
  <c r="EX47" i="9"/>
  <c r="FM37" i="9"/>
  <c r="FL38" i="9"/>
  <c r="FN32" i="9"/>
  <c r="FM33" i="9"/>
  <c r="FK28" i="9"/>
  <c r="FL27" i="9"/>
  <c r="FM17" i="9"/>
  <c r="FL18" i="9"/>
  <c r="EW48" i="8"/>
  <c r="EX85" i="8"/>
  <c r="EX87" i="8"/>
  <c r="EY84" i="1"/>
  <c r="EY86" i="1"/>
  <c r="EX48" i="1"/>
  <c r="FB44" i="1"/>
  <c r="G122" i="3"/>
  <c r="E154" i="3"/>
  <c r="F153" i="3"/>
  <c r="EX48" i="9"/>
  <c r="FD23" i="9"/>
  <c r="FE22" i="9"/>
  <c r="FB44" i="9"/>
  <c r="FC44" i="8"/>
  <c r="EZ45" i="9"/>
  <c r="EY47" i="9"/>
  <c r="EY80" i="9"/>
  <c r="EY83" i="9"/>
  <c r="EY85" i="9"/>
  <c r="FC42" i="9"/>
  <c r="FM27" i="9"/>
  <c r="FL28" i="9"/>
  <c r="FM18" i="9"/>
  <c r="FN17" i="9"/>
  <c r="FO32" i="9"/>
  <c r="FN33" i="9"/>
  <c r="FN37" i="9"/>
  <c r="FM38" i="9"/>
  <c r="EX48" i="8"/>
  <c r="EY85" i="8"/>
  <c r="EY87" i="8"/>
  <c r="EY48" i="1"/>
  <c r="EZ84" i="1"/>
  <c r="EZ86" i="1"/>
  <c r="FC44" i="1"/>
  <c r="H122" i="3"/>
  <c r="J122" i="3"/>
  <c r="N125" i="3"/>
  <c r="M124" i="3"/>
  <c r="I122" i="3"/>
  <c r="E155" i="3"/>
  <c r="F154" i="3"/>
  <c r="FC44" i="9"/>
  <c r="FF22" i="9"/>
  <c r="FE23" i="9"/>
  <c r="FD44" i="8"/>
  <c r="FA45" i="9"/>
  <c r="EZ80" i="9"/>
  <c r="EZ47" i="9"/>
  <c r="EZ83" i="9"/>
  <c r="EZ85" i="9"/>
  <c r="FD42" i="9"/>
  <c r="EY48" i="9"/>
  <c r="FP32" i="9"/>
  <c r="FO33" i="9"/>
  <c r="FN27" i="9"/>
  <c r="FM28" i="9"/>
  <c r="FN18" i="9"/>
  <c r="FO17" i="9"/>
  <c r="FN38" i="9"/>
  <c r="FO37" i="9"/>
  <c r="EY48" i="8"/>
  <c r="EZ85" i="8"/>
  <c r="EZ87" i="8"/>
  <c r="FA84" i="1"/>
  <c r="FA86" i="1"/>
  <c r="EZ48" i="1"/>
  <c r="FD44" i="1"/>
  <c r="G123" i="3"/>
  <c r="E156" i="3"/>
  <c r="F155" i="3"/>
  <c r="FE44" i="8"/>
  <c r="EZ48" i="9"/>
  <c r="FB45" i="9"/>
  <c r="FA80" i="9"/>
  <c r="FA47" i="9"/>
  <c r="FA83" i="9"/>
  <c r="FA85" i="9"/>
  <c r="FE42" i="9"/>
  <c r="FD44" i="9"/>
  <c r="FF23" i="9"/>
  <c r="FG22" i="9"/>
  <c r="FP33" i="9"/>
  <c r="FQ32" i="9"/>
  <c r="FO38" i="9"/>
  <c r="FP37" i="9"/>
  <c r="FO27" i="9"/>
  <c r="FN28" i="9"/>
  <c r="FP17" i="9"/>
  <c r="FO18" i="9"/>
  <c r="EZ48" i="8"/>
  <c r="FA85" i="8"/>
  <c r="FA87" i="8"/>
  <c r="FA48" i="1"/>
  <c r="FB84" i="1"/>
  <c r="FB86" i="1"/>
  <c r="FE44" i="1"/>
  <c r="H123" i="3"/>
  <c r="J123" i="3"/>
  <c r="N126" i="3"/>
  <c r="M125" i="3"/>
  <c r="I123" i="3"/>
  <c r="E157" i="3"/>
  <c r="F156" i="3"/>
  <c r="FH22" i="9"/>
  <c r="FG23" i="9"/>
  <c r="FF44" i="8"/>
  <c r="FE44" i="9"/>
  <c r="FF42" i="9"/>
  <c r="FA48" i="9"/>
  <c r="FC45" i="9"/>
  <c r="FB80" i="9"/>
  <c r="FB47" i="9"/>
  <c r="FB83" i="9"/>
  <c r="FB85" i="9"/>
  <c r="FQ17" i="9"/>
  <c r="FP18" i="9"/>
  <c r="FQ37" i="9"/>
  <c r="FP38" i="9"/>
  <c r="FR32" i="9"/>
  <c r="FQ33" i="9"/>
  <c r="FO28" i="9"/>
  <c r="FP27" i="9"/>
  <c r="FB85" i="8"/>
  <c r="FB87" i="8"/>
  <c r="FA48" i="8"/>
  <c r="FB48" i="1"/>
  <c r="FC84" i="1"/>
  <c r="FC86" i="1"/>
  <c r="FF44" i="1"/>
  <c r="G124" i="3"/>
  <c r="E158" i="3"/>
  <c r="F157" i="3"/>
  <c r="FB48" i="9"/>
  <c r="FD45" i="9"/>
  <c r="FC83" i="9"/>
  <c r="FC85" i="9"/>
  <c r="FC47" i="9"/>
  <c r="FC80" i="9"/>
  <c r="FG44" i="8"/>
  <c r="FG42" i="9"/>
  <c r="FF44" i="9"/>
  <c r="FI22" i="9"/>
  <c r="FH23" i="9"/>
  <c r="FS32" i="9"/>
  <c r="FR33" i="9"/>
  <c r="FR37" i="9"/>
  <c r="FQ38" i="9"/>
  <c r="FQ18" i="9"/>
  <c r="FR17" i="9"/>
  <c r="FQ27" i="9"/>
  <c r="FP28" i="9"/>
  <c r="FB48" i="8"/>
  <c r="FC85" i="8"/>
  <c r="FC87" i="8"/>
  <c r="FC48" i="1"/>
  <c r="FD84" i="1"/>
  <c r="FD86" i="1"/>
  <c r="FG44" i="1"/>
  <c r="H124" i="3"/>
  <c r="J124" i="3"/>
  <c r="N127" i="3"/>
  <c r="M126" i="3"/>
  <c r="I124" i="3"/>
  <c r="E159" i="3"/>
  <c r="F158" i="3"/>
  <c r="FH42" i="9"/>
  <c r="FH44" i="8"/>
  <c r="FG44" i="9"/>
  <c r="FI23" i="9"/>
  <c r="FJ22" i="9"/>
  <c r="FC48" i="9"/>
  <c r="FE45" i="9"/>
  <c r="FD80" i="9"/>
  <c r="FD83" i="9"/>
  <c r="FD85" i="9"/>
  <c r="FD47" i="9"/>
  <c r="FR27" i="9"/>
  <c r="FQ28" i="9"/>
  <c r="FS17" i="9"/>
  <c r="FR18" i="9"/>
  <c r="FT32" i="9"/>
  <c r="FS33" i="9"/>
  <c r="FR38" i="9"/>
  <c r="FS37" i="9"/>
  <c r="FD85" i="8"/>
  <c r="FD87" i="8"/>
  <c r="FC48" i="8"/>
  <c r="FE84" i="1"/>
  <c r="FE86" i="1"/>
  <c r="FD48" i="1"/>
  <c r="FH44" i="1"/>
  <c r="G125" i="3"/>
  <c r="E160" i="3"/>
  <c r="F159" i="3"/>
  <c r="FD48" i="9"/>
  <c r="FI44" i="8"/>
  <c r="FK22" i="9"/>
  <c r="FJ23" i="9"/>
  <c r="FH44" i="9"/>
  <c r="FF45" i="9"/>
  <c r="FE47" i="9"/>
  <c r="FE80" i="9"/>
  <c r="FE83" i="9"/>
  <c r="FE85" i="9"/>
  <c r="FI42" i="9"/>
  <c r="FT33" i="9"/>
  <c r="FU32" i="9"/>
  <c r="FT17" i="9"/>
  <c r="FS18" i="9"/>
  <c r="FT37" i="9"/>
  <c r="FS38" i="9"/>
  <c r="FS27" i="9"/>
  <c r="FR28" i="9"/>
  <c r="FD48" i="8"/>
  <c r="FE85" i="8"/>
  <c r="FE87" i="8"/>
  <c r="FE48" i="1"/>
  <c r="FF84" i="1"/>
  <c r="FF86" i="1"/>
  <c r="FI44" i="1"/>
  <c r="H125" i="3"/>
  <c r="J125" i="3"/>
  <c r="N128" i="3"/>
  <c r="M127" i="3"/>
  <c r="I125" i="3"/>
  <c r="E161" i="3"/>
  <c r="F160" i="3"/>
  <c r="FI44" i="9"/>
  <c r="FJ42" i="9"/>
  <c r="FJ44" i="8"/>
  <c r="FG45" i="9"/>
  <c r="FF83" i="9"/>
  <c r="FF85" i="9"/>
  <c r="FF47" i="9"/>
  <c r="FF80" i="9"/>
  <c r="FK23" i="9"/>
  <c r="FL22" i="9"/>
  <c r="FE48" i="9"/>
  <c r="FV32" i="9"/>
  <c r="FU33" i="9"/>
  <c r="FU37" i="9"/>
  <c r="FT38" i="9"/>
  <c r="FS28" i="9"/>
  <c r="FT27" i="9"/>
  <c r="FU17" i="9"/>
  <c r="FT18" i="9"/>
  <c r="FF85" i="8"/>
  <c r="FF87" i="8"/>
  <c r="FE48" i="8"/>
  <c r="FG84" i="1"/>
  <c r="FG86" i="1"/>
  <c r="FF48" i="1"/>
  <c r="FJ44" i="1"/>
  <c r="G126" i="3"/>
  <c r="E162" i="3"/>
  <c r="F161" i="3"/>
  <c r="FK42" i="9"/>
  <c r="FF48" i="9"/>
  <c r="FH45" i="9"/>
  <c r="FG83" i="9"/>
  <c r="FG85" i="9"/>
  <c r="FG47" i="9"/>
  <c r="FG80" i="9"/>
  <c r="FJ44" i="9"/>
  <c r="FL23" i="9"/>
  <c r="FM22" i="9"/>
  <c r="FK44" i="8"/>
  <c r="FU18" i="9"/>
  <c r="FV17" i="9"/>
  <c r="FV37" i="9"/>
  <c r="FU38" i="9"/>
  <c r="FU27" i="9"/>
  <c r="FT28" i="9"/>
  <c r="FW32" i="9"/>
  <c r="FV33" i="9"/>
  <c r="FG85" i="8"/>
  <c r="FG87" i="8"/>
  <c r="FF48" i="8"/>
  <c r="FG48" i="1"/>
  <c r="FH84" i="1"/>
  <c r="FH86" i="1"/>
  <c r="FK44" i="1"/>
  <c r="H126" i="3"/>
  <c r="J126" i="3"/>
  <c r="M128" i="3"/>
  <c r="N129" i="3"/>
  <c r="I126" i="3"/>
  <c r="E163" i="3"/>
  <c r="F162" i="3"/>
  <c r="FM23" i="9"/>
  <c r="FN22" i="9"/>
  <c r="FK44" i="9"/>
  <c r="FL42" i="9"/>
  <c r="FL44" i="8"/>
  <c r="FG48" i="9"/>
  <c r="FI45" i="9"/>
  <c r="FH47" i="9"/>
  <c r="FH83" i="9"/>
  <c r="FH85" i="9"/>
  <c r="FH80" i="9"/>
  <c r="FV38" i="9"/>
  <c r="FW37" i="9"/>
  <c r="FW17" i="9"/>
  <c r="FV18" i="9"/>
  <c r="FX32" i="9"/>
  <c r="FW33" i="9"/>
  <c r="FV27" i="9"/>
  <c r="FU28" i="9"/>
  <c r="FG48" i="8"/>
  <c r="FH85" i="8"/>
  <c r="FH87" i="8"/>
  <c r="FI84" i="1"/>
  <c r="FI86" i="1"/>
  <c r="FH48" i="1"/>
  <c r="FL44" i="1"/>
  <c r="G127" i="3"/>
  <c r="E164" i="3"/>
  <c r="F163" i="3"/>
  <c r="FH48" i="9"/>
  <c r="FL44" i="9"/>
  <c r="FM44" i="8"/>
  <c r="FO22" i="9"/>
  <c r="FN23" i="9"/>
  <c r="FJ45" i="9"/>
  <c r="FI47" i="9"/>
  <c r="FI80" i="9"/>
  <c r="FI83" i="9"/>
  <c r="FI85" i="9"/>
  <c r="FM42" i="9"/>
  <c r="FX33" i="9"/>
  <c r="FY32" i="9"/>
  <c r="FW38" i="9"/>
  <c r="FX37" i="9"/>
  <c r="FW27" i="9"/>
  <c r="FV28" i="9"/>
  <c r="FX17" i="9"/>
  <c r="FW18" i="9"/>
  <c r="FI85" i="8"/>
  <c r="FI87" i="8"/>
  <c r="FH48" i="8"/>
  <c r="FI48" i="1"/>
  <c r="FJ84" i="1"/>
  <c r="FJ86" i="1"/>
  <c r="FM44" i="1"/>
  <c r="H127" i="3"/>
  <c r="J127" i="3"/>
  <c r="N130" i="3"/>
  <c r="M129" i="3"/>
  <c r="I127" i="3"/>
  <c r="E165" i="3"/>
  <c r="F164" i="3"/>
  <c r="FM44" i="9"/>
  <c r="FN44" i="8"/>
  <c r="FN42" i="9"/>
  <c r="FI48" i="9"/>
  <c r="FK45" i="9"/>
  <c r="FJ83" i="9"/>
  <c r="FJ85" i="9"/>
  <c r="FJ47" i="9"/>
  <c r="FJ80" i="9"/>
  <c r="FP22" i="9"/>
  <c r="FO23" i="9"/>
  <c r="FW28" i="9"/>
  <c r="FX27" i="9"/>
  <c r="FY37" i="9"/>
  <c r="FX38" i="9"/>
  <c r="FY17" i="9"/>
  <c r="FX18" i="9"/>
  <c r="FZ32" i="9"/>
  <c r="FY33" i="9"/>
  <c r="FI48" i="8"/>
  <c r="FJ85" i="8"/>
  <c r="FJ87" i="8"/>
  <c r="FK84" i="1"/>
  <c r="FK86" i="1"/>
  <c r="FJ48" i="1"/>
  <c r="FN44" i="1"/>
  <c r="G128" i="3"/>
  <c r="F165" i="3"/>
  <c r="E166" i="3"/>
  <c r="FP23" i="9"/>
  <c r="FQ22" i="9"/>
  <c r="FJ48" i="9"/>
  <c r="FL45" i="9"/>
  <c r="FK80" i="9"/>
  <c r="FK47" i="9"/>
  <c r="FK83" i="9"/>
  <c r="FK85" i="9"/>
  <c r="FN44" i="9"/>
  <c r="FO42" i="9"/>
  <c r="FO44" i="8"/>
  <c r="FY18" i="9"/>
  <c r="FZ17" i="9"/>
  <c r="FY27" i="9"/>
  <c r="FX28" i="9"/>
  <c r="GA32" i="9"/>
  <c r="FZ33" i="9"/>
  <c r="FZ37" i="9"/>
  <c r="FY38" i="9"/>
  <c r="FJ48" i="8"/>
  <c r="FK85" i="8"/>
  <c r="FK87" i="8"/>
  <c r="FK48" i="1"/>
  <c r="FL84" i="1"/>
  <c r="FL86" i="1"/>
  <c r="FO44" i="1"/>
  <c r="H128" i="3"/>
  <c r="J128" i="3"/>
  <c r="N131" i="3"/>
  <c r="M130" i="3"/>
  <c r="I128" i="3"/>
  <c r="E167" i="3"/>
  <c r="F166" i="3"/>
  <c r="FO44" i="9"/>
  <c r="FP44" i="8"/>
  <c r="FQ23" i="9"/>
  <c r="FR22" i="9"/>
  <c r="FK48" i="9"/>
  <c r="FM45" i="9"/>
  <c r="FL80" i="9"/>
  <c r="FL47" i="9"/>
  <c r="FL83" i="9"/>
  <c r="FL85" i="9"/>
  <c r="FP42" i="9"/>
  <c r="GB32" i="9"/>
  <c r="GA33" i="9"/>
  <c r="FZ38" i="9"/>
  <c r="GA37" i="9"/>
  <c r="FZ27" i="9"/>
  <c r="FY28" i="9"/>
  <c r="FZ18" i="9"/>
  <c r="GA17" i="9"/>
  <c r="FK48" i="8"/>
  <c r="FL85" i="8"/>
  <c r="FL87" i="8"/>
  <c r="FM84" i="1"/>
  <c r="FM86" i="1"/>
  <c r="FL48" i="1"/>
  <c r="FP44" i="1"/>
  <c r="G129" i="3"/>
  <c r="F167" i="3"/>
  <c r="E168" i="3"/>
  <c r="FP44" i="9"/>
  <c r="FQ44" i="8"/>
  <c r="FS22" i="9"/>
  <c r="FR23" i="9"/>
  <c r="FL48" i="9"/>
  <c r="FN45" i="9"/>
  <c r="FM47" i="9"/>
  <c r="FM83" i="9"/>
  <c r="FM85" i="9"/>
  <c r="FM80" i="9"/>
  <c r="FQ42" i="9"/>
  <c r="GA27" i="9"/>
  <c r="FZ28" i="9"/>
  <c r="GB17" i="9"/>
  <c r="GA18" i="9"/>
  <c r="GB33" i="9"/>
  <c r="GC32" i="9"/>
  <c r="GB37" i="9"/>
  <c r="GA38" i="9"/>
  <c r="FL48" i="8"/>
  <c r="FM85" i="8"/>
  <c r="FM87" i="8"/>
  <c r="FM48" i="1"/>
  <c r="FN84" i="1"/>
  <c r="FN86" i="1"/>
  <c r="FQ44" i="1"/>
  <c r="H129" i="3"/>
  <c r="J129" i="3"/>
  <c r="N132" i="3"/>
  <c r="M131" i="3"/>
  <c r="I129" i="3"/>
  <c r="E169" i="3"/>
  <c r="F168" i="3"/>
  <c r="FQ44" i="9"/>
  <c r="FM48" i="9"/>
  <c r="FR42" i="9"/>
  <c r="FR44" i="8"/>
  <c r="FO45" i="9"/>
  <c r="FN47" i="9"/>
  <c r="FN80" i="9"/>
  <c r="FN83" i="9"/>
  <c r="FN85" i="9"/>
  <c r="FS23" i="9"/>
  <c r="FT22" i="9"/>
  <c r="GC37" i="9"/>
  <c r="GB38" i="9"/>
  <c r="GC17" i="9"/>
  <c r="GB18" i="9"/>
  <c r="GD32" i="9"/>
  <c r="GC33" i="9"/>
  <c r="GA28" i="9"/>
  <c r="GB27" i="9"/>
  <c r="FM48" i="8"/>
  <c r="FN85" i="8"/>
  <c r="FN87" i="8"/>
  <c r="FO84" i="1"/>
  <c r="FO86" i="1"/>
  <c r="FN48" i="1"/>
  <c r="FR44" i="1"/>
  <c r="G130" i="3"/>
  <c r="F169" i="3"/>
  <c r="E170" i="3"/>
  <c r="FU22" i="9"/>
  <c r="FT23" i="9"/>
  <c r="FR44" i="9"/>
  <c r="FN48" i="9"/>
  <c r="FS42" i="9"/>
  <c r="FP45" i="9"/>
  <c r="FO80" i="9"/>
  <c r="FO47" i="9"/>
  <c r="FO83" i="9"/>
  <c r="FO85" i="9"/>
  <c r="FS44" i="8"/>
  <c r="GE32" i="9"/>
  <c r="GD33" i="9"/>
  <c r="GC18" i="9"/>
  <c r="GD17" i="9"/>
  <c r="GC27" i="9"/>
  <c r="GB28" i="9"/>
  <c r="GD37" i="9"/>
  <c r="GC38" i="9"/>
  <c r="FN48" i="8"/>
  <c r="FO85" i="8"/>
  <c r="FO87" i="8"/>
  <c r="FO48" i="1"/>
  <c r="FP84" i="1"/>
  <c r="FP86" i="1"/>
  <c r="FS44" i="1"/>
  <c r="H130" i="3"/>
  <c r="J130" i="3"/>
  <c r="N133" i="3"/>
  <c r="M132" i="3"/>
  <c r="I130" i="3"/>
  <c r="E171" i="3"/>
  <c r="F170" i="3"/>
  <c r="FO48" i="9"/>
  <c r="FQ45" i="9"/>
  <c r="FP47" i="9"/>
  <c r="FP83" i="9"/>
  <c r="FP85" i="9"/>
  <c r="FP80" i="9"/>
  <c r="FT42" i="9"/>
  <c r="FS44" i="9"/>
  <c r="FT44" i="8"/>
  <c r="FU23" i="9"/>
  <c r="FV22" i="9"/>
  <c r="GD18" i="9"/>
  <c r="GE17" i="9"/>
  <c r="GF32" i="9"/>
  <c r="GE33" i="9"/>
  <c r="GD38" i="9"/>
  <c r="GE37" i="9"/>
  <c r="GD27" i="9"/>
  <c r="GC28" i="9"/>
  <c r="FO48" i="8"/>
  <c r="FP85" i="8"/>
  <c r="FP87" i="8"/>
  <c r="FQ84" i="1"/>
  <c r="FQ86" i="1"/>
  <c r="FP48" i="1"/>
  <c r="FT44" i="1"/>
  <c r="G131" i="3"/>
  <c r="F171" i="3"/>
  <c r="E172" i="3"/>
  <c r="FW22" i="9"/>
  <c r="FV23" i="9"/>
  <c r="FU44" i="8"/>
  <c r="FP48" i="9"/>
  <c r="FU42" i="9"/>
  <c r="FT44" i="9"/>
  <c r="FR45" i="9"/>
  <c r="FQ47" i="9"/>
  <c r="FQ80" i="9"/>
  <c r="FQ83" i="9"/>
  <c r="FQ85" i="9"/>
  <c r="GE27" i="9"/>
  <c r="GD28" i="9"/>
  <c r="GF33" i="9"/>
  <c r="GG32" i="9"/>
  <c r="GE38" i="9"/>
  <c r="GF37" i="9"/>
  <c r="GF17" i="9"/>
  <c r="GE18" i="9"/>
  <c r="FP48" i="8"/>
  <c r="FQ85" i="8"/>
  <c r="FQ87" i="8"/>
  <c r="FQ48" i="1"/>
  <c r="FR84" i="1"/>
  <c r="FR86" i="1"/>
  <c r="FU44" i="1"/>
  <c r="H131" i="3"/>
  <c r="J131" i="3"/>
  <c r="N134" i="3"/>
  <c r="M133" i="3"/>
  <c r="I131" i="3"/>
  <c r="E173" i="3"/>
  <c r="F172" i="3"/>
  <c r="FV44" i="8"/>
  <c r="FV42" i="9"/>
  <c r="FS45" i="9"/>
  <c r="FR83" i="9"/>
  <c r="FR85" i="9"/>
  <c r="FR47" i="9"/>
  <c r="FR80" i="9"/>
  <c r="FU44" i="9"/>
  <c r="FQ48" i="9"/>
  <c r="FW23" i="9"/>
  <c r="FX22" i="9"/>
  <c r="GG17" i="9"/>
  <c r="GF18" i="9"/>
  <c r="GE28" i="9"/>
  <c r="GF27" i="9"/>
  <c r="GG37" i="9"/>
  <c r="GF38" i="9"/>
  <c r="GH32" i="9"/>
  <c r="GG33" i="9"/>
  <c r="FR85" i="8"/>
  <c r="FR87" i="8"/>
  <c r="FQ48" i="8"/>
  <c r="FS84" i="1"/>
  <c r="FS86" i="1"/>
  <c r="FR48" i="1"/>
  <c r="FV44" i="1"/>
  <c r="G132" i="3"/>
  <c r="F173" i="3"/>
  <c r="E174" i="3"/>
  <c r="FY22" i="9"/>
  <c r="FX23" i="9"/>
  <c r="FR48" i="9"/>
  <c r="FT45" i="9"/>
  <c r="FS80" i="9"/>
  <c r="FS47" i="9"/>
  <c r="FS83" i="9"/>
  <c r="FS85" i="9"/>
  <c r="FW42" i="9"/>
  <c r="FW44" i="8"/>
  <c r="FV44" i="9"/>
  <c r="GH37" i="9"/>
  <c r="GG38" i="9"/>
  <c r="GG27" i="9"/>
  <c r="GF28" i="9"/>
  <c r="GI32" i="9"/>
  <c r="GH33" i="9"/>
  <c r="GG18" i="9"/>
  <c r="GH17" i="9"/>
  <c r="FR48" i="8"/>
  <c r="FS85" i="8"/>
  <c r="FS87" i="8"/>
  <c r="FS48" i="1"/>
  <c r="FT84" i="1"/>
  <c r="FT86" i="1"/>
  <c r="FW44" i="1"/>
  <c r="H132" i="3"/>
  <c r="J132" i="3"/>
  <c r="N135" i="3"/>
  <c r="M134" i="3"/>
  <c r="I132" i="3"/>
  <c r="E175" i="3"/>
  <c r="F174" i="3"/>
  <c r="FW44" i="9"/>
  <c r="FX44" i="8"/>
  <c r="FX42" i="9"/>
  <c r="FS48" i="9"/>
  <c r="FU45" i="9"/>
  <c r="FT47" i="9"/>
  <c r="FT80" i="9"/>
  <c r="FT83" i="9"/>
  <c r="FT85" i="9"/>
  <c r="FY23" i="9"/>
  <c r="FZ22" i="9"/>
  <c r="GI17" i="9"/>
  <c r="GH18" i="9"/>
  <c r="GH27" i="9"/>
  <c r="GG28" i="9"/>
  <c r="GJ32" i="9"/>
  <c r="GI33" i="9"/>
  <c r="GH38" i="9"/>
  <c r="GI37" i="9"/>
  <c r="FS48" i="8"/>
  <c r="FT85" i="8"/>
  <c r="FT87" i="8"/>
  <c r="FU84" i="1"/>
  <c r="FU86" i="1"/>
  <c r="FT48" i="1"/>
  <c r="FX44" i="1"/>
  <c r="G133" i="3"/>
  <c r="F175" i="3"/>
  <c r="E176" i="3"/>
  <c r="GA22" i="9"/>
  <c r="FZ23" i="9"/>
  <c r="FT48" i="9"/>
  <c r="FX44" i="9"/>
  <c r="FY42" i="9"/>
  <c r="FY44" i="8"/>
  <c r="FV45" i="9"/>
  <c r="FU83" i="9"/>
  <c r="FU85" i="9"/>
  <c r="FU80" i="9"/>
  <c r="FU47" i="9"/>
  <c r="GI27" i="9"/>
  <c r="GH28" i="9"/>
  <c r="GJ17" i="9"/>
  <c r="GI18" i="9"/>
  <c r="GJ37" i="9"/>
  <c r="GI38" i="9"/>
  <c r="GJ33" i="9"/>
  <c r="GK32" i="9"/>
  <c r="FT48" i="8"/>
  <c r="FU85" i="8"/>
  <c r="FU87" i="8"/>
  <c r="FU48" i="1"/>
  <c r="FV84" i="1"/>
  <c r="FV86" i="1"/>
  <c r="FY44" i="1"/>
  <c r="H133" i="3"/>
  <c r="J133" i="3"/>
  <c r="N136" i="3"/>
  <c r="M135" i="3"/>
  <c r="I133" i="3"/>
  <c r="E177" i="3"/>
  <c r="F176" i="3"/>
  <c r="FW45" i="9"/>
  <c r="FV83" i="9"/>
  <c r="FV85" i="9"/>
  <c r="FV80" i="9"/>
  <c r="FV47" i="9"/>
  <c r="FZ44" i="8"/>
  <c r="FZ42" i="9"/>
  <c r="FU48" i="9"/>
  <c r="FY44" i="9"/>
  <c r="GB22" i="9"/>
  <c r="GA23" i="9"/>
  <c r="GK17" i="9"/>
  <c r="GJ18" i="9"/>
  <c r="GI28" i="9"/>
  <c r="GJ27" i="9"/>
  <c r="GL32" i="9"/>
  <c r="GK33" i="9"/>
  <c r="GK37" i="9"/>
  <c r="GJ38" i="9"/>
  <c r="FU48" i="8"/>
  <c r="FV85" i="8"/>
  <c r="FV87" i="8"/>
  <c r="FW84" i="1"/>
  <c r="FW86" i="1"/>
  <c r="FV48" i="1"/>
  <c r="FZ44" i="1"/>
  <c r="G134" i="3"/>
  <c r="F177" i="3"/>
  <c r="E178" i="3"/>
  <c r="GA42" i="9"/>
  <c r="FZ44" i="9"/>
  <c r="FV48" i="9"/>
  <c r="GC22" i="9"/>
  <c r="GB23" i="9"/>
  <c r="GA44" i="8"/>
  <c r="FX45" i="9"/>
  <c r="FW83" i="9"/>
  <c r="FW85" i="9"/>
  <c r="FW47" i="9"/>
  <c r="FW80" i="9"/>
  <c r="GK27" i="9"/>
  <c r="GJ28" i="9"/>
  <c r="GK18" i="9"/>
  <c r="GL17" i="9"/>
  <c r="GL37" i="9"/>
  <c r="GK38" i="9"/>
  <c r="GM32" i="9"/>
  <c r="GL33" i="9"/>
  <c r="FV48" i="8"/>
  <c r="FW85" i="8"/>
  <c r="FW87" i="8"/>
  <c r="FW48" i="1"/>
  <c r="FX84" i="1"/>
  <c r="FX86" i="1"/>
  <c r="GA44" i="1"/>
  <c r="H134" i="3"/>
  <c r="J134" i="3"/>
  <c r="N137" i="3"/>
  <c r="M136" i="3"/>
  <c r="I134" i="3"/>
  <c r="E179" i="3"/>
  <c r="F178" i="3"/>
  <c r="GB42" i="9"/>
  <c r="GB44" i="8"/>
  <c r="GA44" i="9"/>
  <c r="FW48" i="9"/>
  <c r="FY45" i="9"/>
  <c r="FX83" i="9"/>
  <c r="FX85" i="9"/>
  <c r="FX47" i="9"/>
  <c r="FX80" i="9"/>
  <c r="GC23" i="9"/>
  <c r="GD22" i="9"/>
  <c r="GL38" i="9"/>
  <c r="GM37" i="9"/>
  <c r="GL27" i="9"/>
  <c r="GK28" i="9"/>
  <c r="GN32" i="9"/>
  <c r="GM33" i="9"/>
  <c r="GL18" i="9"/>
  <c r="GM17" i="9"/>
  <c r="FW48" i="8"/>
  <c r="FX85" i="8"/>
  <c r="FX87" i="8"/>
  <c r="FX48" i="1"/>
  <c r="FY84" i="1"/>
  <c r="FY86" i="1"/>
  <c r="GB44" i="1"/>
  <c r="G135" i="3"/>
  <c r="F179" i="3"/>
  <c r="E180" i="3"/>
  <c r="GD23" i="9"/>
  <c r="GE22" i="9"/>
  <c r="GB44" i="9"/>
  <c r="GC44" i="8"/>
  <c r="GC42" i="9"/>
  <c r="FX48" i="9"/>
  <c r="FZ45" i="9"/>
  <c r="FY80" i="9"/>
  <c r="FY47" i="9"/>
  <c r="FY83" i="9"/>
  <c r="FY85" i="9"/>
  <c r="GN33" i="9"/>
  <c r="GO32" i="9"/>
  <c r="GM27" i="9"/>
  <c r="GL28" i="9"/>
  <c r="GN17" i="9"/>
  <c r="GM18" i="9"/>
  <c r="GM38" i="9"/>
  <c r="GN37" i="9"/>
  <c r="FX48" i="8"/>
  <c r="FY85" i="8"/>
  <c r="FY87" i="8"/>
  <c r="FY48" i="1"/>
  <c r="FZ84" i="1"/>
  <c r="FZ86" i="1"/>
  <c r="GC44" i="1"/>
  <c r="H135" i="3"/>
  <c r="J135" i="3"/>
  <c r="N138" i="3"/>
  <c r="M137" i="3"/>
  <c r="I135" i="3"/>
  <c r="E181" i="3"/>
  <c r="F180" i="3"/>
  <c r="GC44" i="9"/>
  <c r="GF22" i="9"/>
  <c r="GE23" i="9"/>
  <c r="GD44" i="8"/>
  <c r="FY48" i="9"/>
  <c r="GA45" i="9"/>
  <c r="FZ47" i="9"/>
  <c r="FZ80" i="9"/>
  <c r="FZ83" i="9"/>
  <c r="FZ85" i="9"/>
  <c r="GD42" i="9"/>
  <c r="GP32" i="9"/>
  <c r="GO33" i="9"/>
  <c r="GO17" i="9"/>
  <c r="GN18" i="9"/>
  <c r="GM28" i="9"/>
  <c r="GN27" i="9"/>
  <c r="GO37" i="9"/>
  <c r="GN38" i="9"/>
  <c r="FY48" i="8"/>
  <c r="FZ85" i="8"/>
  <c r="FZ87" i="8"/>
  <c r="GA84" i="1"/>
  <c r="GA86" i="1"/>
  <c r="FZ48" i="1"/>
  <c r="GD44" i="1"/>
  <c r="G136" i="3"/>
  <c r="F181" i="3"/>
  <c r="E182" i="3"/>
  <c r="GE44" i="8"/>
  <c r="GD44" i="9"/>
  <c r="FZ48" i="9"/>
  <c r="GE42" i="9"/>
  <c r="GB45" i="9"/>
  <c r="GA47" i="9"/>
  <c r="GA83" i="9"/>
  <c r="GA85" i="9"/>
  <c r="GA80" i="9"/>
  <c r="GG22" i="9"/>
  <c r="GF23" i="9"/>
  <c r="GO27" i="9"/>
  <c r="GN28" i="9"/>
  <c r="GO18" i="9"/>
  <c r="GP17" i="9"/>
  <c r="GQ32" i="9"/>
  <c r="GP33" i="9"/>
  <c r="GP37" i="9"/>
  <c r="GO38" i="9"/>
  <c r="FZ48" i="8"/>
  <c r="GA85" i="8"/>
  <c r="GA87" i="8"/>
  <c r="GA48" i="1"/>
  <c r="GB84" i="1"/>
  <c r="GB86" i="1"/>
  <c r="GE44" i="1"/>
  <c r="H136" i="3"/>
  <c r="J136" i="3"/>
  <c r="N139" i="3"/>
  <c r="M138" i="3"/>
  <c r="I136" i="3"/>
  <c r="E183" i="3"/>
  <c r="F182" i="3"/>
  <c r="GF42" i="9"/>
  <c r="GE44" i="9"/>
  <c r="GA48" i="9"/>
  <c r="GH22" i="9"/>
  <c r="GG23" i="9"/>
  <c r="GC45" i="9"/>
  <c r="GB80" i="9"/>
  <c r="GB47" i="9"/>
  <c r="GB83" i="9"/>
  <c r="GB85" i="9"/>
  <c r="GF44" i="8"/>
  <c r="GP38" i="9"/>
  <c r="GQ37" i="9"/>
  <c r="GQ17" i="9"/>
  <c r="GP18" i="9"/>
  <c r="GR32" i="9"/>
  <c r="GQ33" i="9"/>
  <c r="GP27" i="9"/>
  <c r="GO28" i="9"/>
  <c r="GA48" i="8"/>
  <c r="GB85" i="8"/>
  <c r="GB87" i="8"/>
  <c r="GC84" i="1"/>
  <c r="GC86" i="1"/>
  <c r="GB48" i="1"/>
  <c r="GF44" i="1"/>
  <c r="G137" i="3"/>
  <c r="F183" i="3"/>
  <c r="E184" i="3"/>
  <c r="GB48" i="9"/>
  <c r="GD45" i="9"/>
  <c r="GC47" i="9"/>
  <c r="GC80" i="9"/>
  <c r="GC83" i="9"/>
  <c r="GC85" i="9"/>
  <c r="GH23" i="9"/>
  <c r="GI22" i="9"/>
  <c r="GG44" i="8"/>
  <c r="GF44" i="9"/>
  <c r="GG42" i="9"/>
  <c r="GR37" i="9"/>
  <c r="GQ38" i="9"/>
  <c r="GR17" i="9"/>
  <c r="GQ18" i="9"/>
  <c r="GQ27" i="9"/>
  <c r="GP28" i="9"/>
  <c r="GR33" i="9"/>
  <c r="GS32" i="9"/>
  <c r="GB48" i="8"/>
  <c r="GC85" i="8"/>
  <c r="GC87" i="8"/>
  <c r="GC48" i="1"/>
  <c r="GD84" i="1"/>
  <c r="GD86" i="1"/>
  <c r="GG44" i="1"/>
  <c r="H137" i="3"/>
  <c r="J137" i="3"/>
  <c r="N140" i="3"/>
  <c r="M139" i="3"/>
  <c r="I137" i="3"/>
  <c r="E185" i="3"/>
  <c r="F184" i="3"/>
  <c r="GH44" i="8"/>
  <c r="GG44" i="9"/>
  <c r="GJ22" i="9"/>
  <c r="GI23" i="9"/>
  <c r="GC48" i="9"/>
  <c r="GH42" i="9"/>
  <c r="GE45" i="9"/>
  <c r="GD47" i="9"/>
  <c r="GD83" i="9"/>
  <c r="GD85" i="9"/>
  <c r="GD80" i="9"/>
  <c r="GQ28" i="9"/>
  <c r="GR27" i="9"/>
  <c r="GS17" i="9"/>
  <c r="GR18" i="9"/>
  <c r="GT32" i="9"/>
  <c r="GS33" i="9"/>
  <c r="GS37" i="9"/>
  <c r="GR38" i="9"/>
  <c r="GD85" i="8"/>
  <c r="GD87" i="8"/>
  <c r="GC48" i="8"/>
  <c r="GE84" i="1"/>
  <c r="GE86" i="1"/>
  <c r="GD48" i="1"/>
  <c r="GH44" i="1"/>
  <c r="G138" i="3"/>
  <c r="F185" i="3"/>
  <c r="E186" i="3"/>
  <c r="GD48" i="9"/>
  <c r="GH44" i="9"/>
  <c r="GI42" i="9"/>
  <c r="GF45" i="9"/>
  <c r="GE80" i="9"/>
  <c r="GE47" i="9"/>
  <c r="GE83" i="9"/>
  <c r="GE85" i="9"/>
  <c r="GI44" i="8"/>
  <c r="GJ23" i="9"/>
  <c r="GK22" i="9"/>
  <c r="GS18" i="9"/>
  <c r="GT17" i="9"/>
  <c r="GT37" i="9"/>
  <c r="GS38" i="9"/>
  <c r="GS27" i="9"/>
  <c r="GR28" i="9"/>
  <c r="GU32" i="9"/>
  <c r="GT33" i="9"/>
  <c r="GD48" i="8"/>
  <c r="GE85" i="8"/>
  <c r="GE87" i="8"/>
  <c r="GE48" i="1"/>
  <c r="GF84" i="1"/>
  <c r="GF86" i="1"/>
  <c r="GI44" i="1"/>
  <c r="H138" i="3"/>
  <c r="J138" i="3"/>
  <c r="N141" i="3"/>
  <c r="M140" i="3"/>
  <c r="I138" i="3"/>
  <c r="E187" i="3"/>
  <c r="F186" i="3"/>
  <c r="GL22" i="9"/>
  <c r="GK23" i="9"/>
  <c r="GI44" i="9"/>
  <c r="GJ42" i="9"/>
  <c r="GE48" i="9"/>
  <c r="GG45" i="9"/>
  <c r="GF80" i="9"/>
  <c r="GF47" i="9"/>
  <c r="GF83" i="9"/>
  <c r="GF85" i="9"/>
  <c r="GJ44" i="8"/>
  <c r="GT27" i="9"/>
  <c r="GS28" i="9"/>
  <c r="GT38" i="9"/>
  <c r="GU37" i="9"/>
  <c r="GU17" i="9"/>
  <c r="GT18" i="9"/>
  <c r="GV32" i="9"/>
  <c r="GU33" i="9"/>
  <c r="GF85" i="8"/>
  <c r="GF87" i="8"/>
  <c r="GE48" i="8"/>
  <c r="GG84" i="1"/>
  <c r="GG86" i="1"/>
  <c r="GF48" i="1"/>
  <c r="GJ44" i="1"/>
  <c r="G139" i="3"/>
  <c r="F187" i="3"/>
  <c r="E188" i="3"/>
  <c r="GJ44" i="9"/>
  <c r="GK42" i="9"/>
  <c r="GF48" i="9"/>
  <c r="GH45" i="9"/>
  <c r="GG47" i="9"/>
  <c r="GG83" i="9"/>
  <c r="GG85" i="9"/>
  <c r="GG80" i="9"/>
  <c r="GK44" i="8"/>
  <c r="GM22" i="9"/>
  <c r="GL23" i="9"/>
  <c r="GU27" i="9"/>
  <c r="GT28" i="9"/>
  <c r="GU38" i="9"/>
  <c r="GV37" i="9"/>
  <c r="GV33" i="9"/>
  <c r="GW32" i="9"/>
  <c r="GV17" i="9"/>
  <c r="GU18" i="9"/>
  <c r="GF48" i="8"/>
  <c r="GG85" i="8"/>
  <c r="GG87" i="8"/>
  <c r="GG48" i="1"/>
  <c r="GH84" i="1"/>
  <c r="GH86" i="1"/>
  <c r="GK44" i="1"/>
  <c r="H139" i="3"/>
  <c r="J139" i="3"/>
  <c r="N142" i="3"/>
  <c r="M141" i="3"/>
  <c r="I139" i="3"/>
  <c r="E189" i="3"/>
  <c r="F188" i="3"/>
  <c r="GL42" i="9"/>
  <c r="GG48" i="9"/>
  <c r="GK44" i="9"/>
  <c r="GL44" i="8"/>
  <c r="GN22" i="9"/>
  <c r="GM23" i="9"/>
  <c r="GI45" i="9"/>
  <c r="GH80" i="9"/>
  <c r="GH47" i="9"/>
  <c r="GH83" i="9"/>
  <c r="GH85" i="9"/>
  <c r="GX32" i="9"/>
  <c r="GW33" i="9"/>
  <c r="GW37" i="9"/>
  <c r="GV38" i="9"/>
  <c r="GW17" i="9"/>
  <c r="GV18" i="9"/>
  <c r="GU28" i="9"/>
  <c r="GV27" i="9"/>
  <c r="GG48" i="8"/>
  <c r="GH85" i="8"/>
  <c r="GH87" i="8"/>
  <c r="GI84" i="1"/>
  <c r="GI86" i="1"/>
  <c r="GH48" i="1"/>
  <c r="GL44" i="1"/>
  <c r="G140" i="3"/>
  <c r="F189" i="3"/>
  <c r="E190" i="3"/>
  <c r="GM44" i="8"/>
  <c r="GM42" i="9"/>
  <c r="GL44" i="9"/>
  <c r="GH48" i="9"/>
  <c r="GJ45" i="9"/>
  <c r="GI47" i="9"/>
  <c r="GI80" i="9"/>
  <c r="GI83" i="9"/>
  <c r="GI85" i="9"/>
  <c r="GN23" i="9"/>
  <c r="GO22" i="9"/>
  <c r="GX37" i="9"/>
  <c r="GW38" i="9"/>
  <c r="GW27" i="9"/>
  <c r="GV28" i="9"/>
  <c r="GW18" i="9"/>
  <c r="GX17" i="9"/>
  <c r="GY32" i="9"/>
  <c r="GX33" i="9"/>
  <c r="GH48" i="8"/>
  <c r="GI85" i="8"/>
  <c r="GI87" i="8"/>
  <c r="GI48" i="1"/>
  <c r="GJ84" i="1"/>
  <c r="GJ86" i="1"/>
  <c r="GM44" i="1"/>
  <c r="H140" i="3"/>
  <c r="J140" i="3"/>
  <c r="N143" i="3"/>
  <c r="M142" i="3"/>
  <c r="I140" i="3"/>
  <c r="E191" i="3"/>
  <c r="F190" i="3"/>
  <c r="GP22" i="9"/>
  <c r="GO23" i="9"/>
  <c r="GN44" i="8"/>
  <c r="GM44" i="9"/>
  <c r="GN42" i="9"/>
  <c r="GK45" i="9"/>
  <c r="GJ47" i="9"/>
  <c r="GJ80" i="9"/>
  <c r="GJ83" i="9"/>
  <c r="GJ85" i="9"/>
  <c r="GI48" i="9"/>
  <c r="GZ32" i="9"/>
  <c r="GY33" i="9"/>
  <c r="GX18" i="9"/>
  <c r="GY17" i="9"/>
  <c r="GX27" i="9"/>
  <c r="GW28" i="9"/>
  <c r="GX38" i="9"/>
  <c r="GY37" i="9"/>
  <c r="GJ85" i="8"/>
  <c r="GJ87" i="8"/>
  <c r="GI48" i="8"/>
  <c r="GK84" i="1"/>
  <c r="GK86" i="1"/>
  <c r="GJ48" i="1"/>
  <c r="GN44" i="1"/>
  <c r="G141" i="3"/>
  <c r="F191" i="3"/>
  <c r="E192" i="3"/>
  <c r="GO44" i="8"/>
  <c r="GL45" i="9"/>
  <c r="GK47" i="9"/>
  <c r="GK83" i="9"/>
  <c r="GK85" i="9"/>
  <c r="GK80" i="9"/>
  <c r="GO42" i="9"/>
  <c r="GJ48" i="9"/>
  <c r="GN44" i="9"/>
  <c r="GQ22" i="9"/>
  <c r="GP23" i="9"/>
  <c r="GZ37" i="9"/>
  <c r="GY38" i="9"/>
  <c r="GZ17" i="9"/>
  <c r="GY18" i="9"/>
  <c r="GY27" i="9"/>
  <c r="GX28" i="9"/>
  <c r="GZ33" i="9"/>
  <c r="HA32" i="9"/>
  <c r="GJ48" i="8"/>
  <c r="GK85" i="8"/>
  <c r="GK87" i="8"/>
  <c r="GK48" i="1"/>
  <c r="GL84" i="1"/>
  <c r="GL86" i="1"/>
  <c r="GO44" i="1"/>
  <c r="H141" i="3"/>
  <c r="J141" i="3"/>
  <c r="N144" i="3"/>
  <c r="M143" i="3"/>
  <c r="I141" i="3"/>
  <c r="E193" i="3"/>
  <c r="F192" i="3"/>
  <c r="GR22" i="9"/>
  <c r="GQ23" i="9"/>
  <c r="GP44" i="8"/>
  <c r="GO44" i="9"/>
  <c r="GK48" i="9"/>
  <c r="GP42" i="9"/>
  <c r="GM45" i="9"/>
  <c r="GL47" i="9"/>
  <c r="GL83" i="9"/>
  <c r="GL85" i="9"/>
  <c r="GL80" i="9"/>
  <c r="GY28" i="9"/>
  <c r="GZ27" i="9"/>
  <c r="HA37" i="9"/>
  <c r="GZ38" i="9"/>
  <c r="HB32" i="9"/>
  <c r="HA33" i="9"/>
  <c r="HA17" i="9"/>
  <c r="GZ18" i="9"/>
  <c r="GL85" i="8"/>
  <c r="GL87" i="8"/>
  <c r="GK48" i="8"/>
  <c r="GM84" i="1"/>
  <c r="GM86" i="1"/>
  <c r="GL48" i="1"/>
  <c r="GP44" i="1"/>
  <c r="G142" i="3"/>
  <c r="F193" i="3"/>
  <c r="E194" i="3"/>
  <c r="GL48" i="9"/>
  <c r="GP44" i="9"/>
  <c r="GQ42" i="9"/>
  <c r="GN45" i="9"/>
  <c r="GM47" i="9"/>
  <c r="GM83" i="9"/>
  <c r="GM85" i="9"/>
  <c r="GM80" i="9"/>
  <c r="GQ44" i="8"/>
  <c r="GS22" i="9"/>
  <c r="GR23" i="9"/>
  <c r="HC32" i="9"/>
  <c r="HB33" i="9"/>
  <c r="HA27" i="9"/>
  <c r="GZ28" i="9"/>
  <c r="HB37" i="9"/>
  <c r="HA38" i="9"/>
  <c r="HA18" i="9"/>
  <c r="HB17" i="9"/>
  <c r="GL48" i="8"/>
  <c r="GM85" i="8"/>
  <c r="GM87" i="8"/>
  <c r="GM48" i="1"/>
  <c r="GN84" i="1"/>
  <c r="GN86" i="1"/>
  <c r="GQ44" i="1"/>
  <c r="H142" i="3"/>
  <c r="J142" i="3"/>
  <c r="M144" i="3"/>
  <c r="N145" i="3"/>
  <c r="I142" i="3"/>
  <c r="E195" i="3"/>
  <c r="F194" i="3"/>
  <c r="GR42" i="9"/>
  <c r="GM48" i="9"/>
  <c r="GQ44" i="9"/>
  <c r="GS23" i="9"/>
  <c r="GT22" i="9"/>
  <c r="GO45" i="9"/>
  <c r="GN83" i="9"/>
  <c r="GN85" i="9"/>
  <c r="GN47" i="9"/>
  <c r="GN80" i="9"/>
  <c r="GR44" i="8"/>
  <c r="HB18" i="9"/>
  <c r="HC17" i="9"/>
  <c r="HB38" i="9"/>
  <c r="HC37" i="9"/>
  <c r="HB27" i="9"/>
  <c r="HA28" i="9"/>
  <c r="HD32" i="9"/>
  <c r="HC33" i="9"/>
  <c r="GM48" i="8"/>
  <c r="GN85" i="8"/>
  <c r="GN87" i="8"/>
  <c r="GO84" i="1"/>
  <c r="GO86" i="1"/>
  <c r="GN48" i="1"/>
  <c r="GR44" i="1"/>
  <c r="G143" i="3"/>
  <c r="F195" i="3"/>
  <c r="E196" i="3"/>
  <c r="GU22" i="9"/>
  <c r="GT23" i="9"/>
  <c r="GR44" i="9"/>
  <c r="GN48" i="9"/>
  <c r="GP45" i="9"/>
  <c r="GO47" i="9"/>
  <c r="GO80" i="9"/>
  <c r="GO83" i="9"/>
  <c r="GO85" i="9"/>
  <c r="GS42" i="9"/>
  <c r="GS44" i="8"/>
  <c r="HD33" i="9"/>
  <c r="HE32" i="9"/>
  <c r="HD17" i="9"/>
  <c r="HC18" i="9"/>
  <c r="HC27" i="9"/>
  <c r="HB28" i="9"/>
  <c r="HC38" i="9"/>
  <c r="HD37" i="9"/>
  <c r="GO85" i="8"/>
  <c r="GO87" i="8"/>
  <c r="GN48" i="8"/>
  <c r="GO48" i="1"/>
  <c r="GP84" i="1"/>
  <c r="GP86" i="1"/>
  <c r="GS44" i="1"/>
  <c r="H143" i="3"/>
  <c r="J143" i="3"/>
  <c r="N146" i="3"/>
  <c r="M145" i="3"/>
  <c r="I143" i="3"/>
  <c r="E197" i="3"/>
  <c r="F196" i="3"/>
  <c r="GO48" i="9"/>
  <c r="GT42" i="9"/>
  <c r="GQ45" i="9"/>
  <c r="GP47" i="9"/>
  <c r="GP83" i="9"/>
  <c r="GP85" i="9"/>
  <c r="GP80" i="9"/>
  <c r="GS44" i="9"/>
  <c r="GT44" i="8"/>
  <c r="GU23" i="9"/>
  <c r="GV22" i="9"/>
  <c r="HE17" i="9"/>
  <c r="HD18" i="9"/>
  <c r="HC28" i="9"/>
  <c r="HD27" i="9"/>
  <c r="HF32" i="9"/>
  <c r="HE33" i="9"/>
  <c r="HE37" i="9"/>
  <c r="HD38" i="9"/>
  <c r="GP85" i="8"/>
  <c r="GP87" i="8"/>
  <c r="GO48" i="8"/>
  <c r="GQ84" i="1"/>
  <c r="GQ86" i="1"/>
  <c r="GP48" i="1"/>
  <c r="GT44" i="1"/>
  <c r="G144" i="3"/>
  <c r="F197" i="3"/>
  <c r="E198" i="3"/>
  <c r="GW22" i="9"/>
  <c r="GV23" i="9"/>
  <c r="GR45" i="9"/>
  <c r="GQ47" i="9"/>
  <c r="GQ83" i="9"/>
  <c r="GQ85" i="9"/>
  <c r="GQ80" i="9"/>
  <c r="GU44" i="8"/>
  <c r="GU42" i="9"/>
  <c r="GP48" i="9"/>
  <c r="GT44" i="9"/>
  <c r="HE27" i="9"/>
  <c r="HD28" i="9"/>
  <c r="HF37" i="9"/>
  <c r="HE38" i="9"/>
  <c r="HG32" i="9"/>
  <c r="HF33" i="9"/>
  <c r="HE18" i="9"/>
  <c r="HF17" i="9"/>
  <c r="GP48" i="8"/>
  <c r="GQ85" i="8"/>
  <c r="GQ87" i="8"/>
  <c r="GQ48" i="1"/>
  <c r="GR84" i="1"/>
  <c r="GR86" i="1"/>
  <c r="GU44" i="1"/>
  <c r="H144" i="3"/>
  <c r="J144" i="3"/>
  <c r="N147" i="3"/>
  <c r="M146" i="3"/>
  <c r="I144" i="3"/>
  <c r="E199" i="3"/>
  <c r="F198" i="3"/>
  <c r="GQ48" i="9"/>
  <c r="GV44" i="8"/>
  <c r="GU44" i="9"/>
  <c r="GV42" i="9"/>
  <c r="GS45" i="9"/>
  <c r="GR80" i="9"/>
  <c r="GR47" i="9"/>
  <c r="GR83" i="9"/>
  <c r="GR85" i="9"/>
  <c r="GW23" i="9"/>
  <c r="GX22" i="9"/>
  <c r="HH32" i="9"/>
  <c r="HG33" i="9"/>
  <c r="HF18" i="9"/>
  <c r="HG17" i="9"/>
  <c r="HF38" i="9"/>
  <c r="HG37" i="9"/>
  <c r="HF27" i="9"/>
  <c r="HE28" i="9"/>
  <c r="GQ48" i="8"/>
  <c r="GR85" i="8"/>
  <c r="GR87" i="8"/>
  <c r="GS84" i="1"/>
  <c r="GS86" i="1"/>
  <c r="GR48" i="1"/>
  <c r="GV44" i="1"/>
  <c r="G145" i="3"/>
  <c r="F199" i="3"/>
  <c r="E200" i="3"/>
  <c r="GX23" i="9"/>
  <c r="GY22" i="9"/>
  <c r="GW44" i="8"/>
  <c r="GV44" i="9"/>
  <c r="GW42" i="9"/>
  <c r="GR48" i="9"/>
  <c r="GT45" i="9"/>
  <c r="GS47" i="9"/>
  <c r="GS80" i="9"/>
  <c r="GS83" i="9"/>
  <c r="GS85" i="9"/>
  <c r="HG27" i="9"/>
  <c r="HF28" i="9"/>
  <c r="HH33" i="9"/>
  <c r="HI32" i="9"/>
  <c r="HH37" i="9"/>
  <c r="HG38" i="9"/>
  <c r="HH17" i="9"/>
  <c r="HG18" i="9"/>
  <c r="GR48" i="8"/>
  <c r="GS85" i="8"/>
  <c r="GS87" i="8"/>
  <c r="GS48" i="1"/>
  <c r="GT84" i="1"/>
  <c r="GT86" i="1"/>
  <c r="GW44" i="1"/>
  <c r="H145" i="3"/>
  <c r="J145" i="3"/>
  <c r="N148" i="3"/>
  <c r="M147" i="3"/>
  <c r="I145" i="3"/>
  <c r="E201" i="3"/>
  <c r="F200" i="3"/>
  <c r="GX44" i="8"/>
  <c r="GW44" i="9"/>
  <c r="GY23" i="9"/>
  <c r="GZ22" i="9"/>
  <c r="GU45" i="9"/>
  <c r="GT80" i="9"/>
  <c r="GT83" i="9"/>
  <c r="GT85" i="9"/>
  <c r="GT47" i="9"/>
  <c r="GS48" i="9"/>
  <c r="GX42" i="9"/>
  <c r="HJ32" i="9"/>
  <c r="HI33" i="9"/>
  <c r="HI37" i="9"/>
  <c r="HH38" i="9"/>
  <c r="HG28" i="9"/>
  <c r="HH27" i="9"/>
  <c r="HI17" i="9"/>
  <c r="HH18" i="9"/>
  <c r="GT85" i="8"/>
  <c r="GT87" i="8"/>
  <c r="GS48" i="8"/>
  <c r="GU84" i="1"/>
  <c r="GU86" i="1"/>
  <c r="GT48" i="1"/>
  <c r="GX44" i="1"/>
  <c r="G146" i="3"/>
  <c r="F201" i="3"/>
  <c r="E202" i="3"/>
  <c r="GX44" i="9"/>
  <c r="GV45" i="9"/>
  <c r="GU47" i="9"/>
  <c r="GU83" i="9"/>
  <c r="GU85" i="9"/>
  <c r="GU80" i="9"/>
  <c r="GY44" i="8"/>
  <c r="GY42" i="9"/>
  <c r="GT48" i="9"/>
  <c r="HA22" i="9"/>
  <c r="GZ23" i="9"/>
  <c r="HJ37" i="9"/>
  <c r="HI38" i="9"/>
  <c r="HI18" i="9"/>
  <c r="HJ17" i="9"/>
  <c r="HK32" i="9"/>
  <c r="HJ33" i="9"/>
  <c r="HI27" i="9"/>
  <c r="HH28" i="9"/>
  <c r="GU85" i="8"/>
  <c r="GU87" i="8"/>
  <c r="GT48" i="8"/>
  <c r="GU48" i="1"/>
  <c r="GV84" i="1"/>
  <c r="GV86" i="1"/>
  <c r="GY44" i="1"/>
  <c r="H146" i="3"/>
  <c r="J146" i="3"/>
  <c r="N149" i="3"/>
  <c r="M148" i="3"/>
  <c r="I146" i="3"/>
  <c r="E203" i="3"/>
  <c r="F202" i="3"/>
  <c r="GZ42" i="9"/>
  <c r="GZ44" i="8"/>
  <c r="GY44" i="9"/>
  <c r="GU48" i="9"/>
  <c r="HA23" i="9"/>
  <c r="HB22" i="9"/>
  <c r="GW45" i="9"/>
  <c r="GV47" i="9"/>
  <c r="GV83" i="9"/>
  <c r="GV85" i="9"/>
  <c r="GV80" i="9"/>
  <c r="HL32" i="9"/>
  <c r="HK33" i="9"/>
  <c r="HJ38" i="9"/>
  <c r="HK37" i="9"/>
  <c r="HJ27" i="9"/>
  <c r="HI28" i="9"/>
  <c r="HJ18" i="9"/>
  <c r="HK17" i="9"/>
  <c r="GV85" i="8"/>
  <c r="GV87" i="8"/>
  <c r="GU48" i="8"/>
  <c r="GW84" i="1"/>
  <c r="GW86" i="1"/>
  <c r="GV48" i="1"/>
  <c r="GZ44" i="1"/>
  <c r="G147" i="3"/>
  <c r="F203" i="3"/>
  <c r="E204" i="3"/>
  <c r="HB23" i="9"/>
  <c r="HC22" i="9"/>
  <c r="GV48" i="9"/>
  <c r="GZ44" i="9"/>
  <c r="GX45" i="9"/>
  <c r="GW83" i="9"/>
  <c r="GW85" i="9"/>
  <c r="GW47" i="9"/>
  <c r="GW80" i="9"/>
  <c r="HA44" i="8"/>
  <c r="HA42" i="9"/>
  <c r="HK27" i="9"/>
  <c r="HJ28" i="9"/>
  <c r="HL17" i="9"/>
  <c r="HK18" i="9"/>
  <c r="HK38" i="9"/>
  <c r="HL37" i="9"/>
  <c r="HL33" i="9"/>
  <c r="HM32" i="9"/>
  <c r="GV48" i="8"/>
  <c r="GW85" i="8"/>
  <c r="GW87" i="8"/>
  <c r="GW48" i="1"/>
  <c r="GX84" i="1"/>
  <c r="GX86" i="1"/>
  <c r="HA44" i="1"/>
  <c r="H147" i="3"/>
  <c r="J147" i="3"/>
  <c r="N150" i="3"/>
  <c r="M149" i="3"/>
  <c r="I147" i="3"/>
  <c r="E205" i="3"/>
  <c r="F204" i="3"/>
  <c r="GW48" i="9"/>
  <c r="GY45" i="9"/>
  <c r="GX83" i="9"/>
  <c r="GX85" i="9"/>
  <c r="GX47" i="9"/>
  <c r="GX80" i="9"/>
  <c r="HD22" i="9"/>
  <c r="HC23" i="9"/>
  <c r="HA44" i="9"/>
  <c r="HB42" i="9"/>
  <c r="HB44" i="8"/>
  <c r="HM37" i="9"/>
  <c r="HL38" i="9"/>
  <c r="HK28" i="9"/>
  <c r="HL27" i="9"/>
  <c r="HN32" i="9"/>
  <c r="HM33" i="9"/>
  <c r="HM17" i="9"/>
  <c r="HL18" i="9"/>
  <c r="GW48" i="8"/>
  <c r="GX85" i="8"/>
  <c r="GX87" i="8"/>
  <c r="GY84" i="1"/>
  <c r="GY86" i="1"/>
  <c r="GX48" i="1"/>
  <c r="HB44" i="1"/>
  <c r="G148" i="3"/>
  <c r="F205" i="3"/>
  <c r="E206" i="3"/>
  <c r="HC44" i="8"/>
  <c r="HE22" i="9"/>
  <c r="HD23" i="9"/>
  <c r="GX48" i="9"/>
  <c r="GZ45" i="9"/>
  <c r="GY47" i="9"/>
  <c r="GY83" i="9"/>
  <c r="GY85" i="9"/>
  <c r="GY80" i="9"/>
  <c r="HB44" i="9"/>
  <c r="HC42" i="9"/>
  <c r="HM27" i="9"/>
  <c r="HL28" i="9"/>
  <c r="HM18" i="9"/>
  <c r="HN17" i="9"/>
  <c r="HN37" i="9"/>
  <c r="HM38" i="9"/>
  <c r="HO32" i="9"/>
  <c r="HN33" i="9"/>
  <c r="GX48" i="8"/>
  <c r="GY85" i="8"/>
  <c r="GY87" i="8"/>
  <c r="GY48" i="1"/>
  <c r="GZ84" i="1"/>
  <c r="GZ86" i="1"/>
  <c r="HC44" i="1"/>
  <c r="H148" i="3"/>
  <c r="J148" i="3"/>
  <c r="N151" i="3"/>
  <c r="M150" i="3"/>
  <c r="I148" i="3"/>
  <c r="E207" i="3"/>
  <c r="F206" i="3"/>
  <c r="HC44" i="9"/>
  <c r="HD44" i="8"/>
  <c r="GY48" i="9"/>
  <c r="HD42" i="9"/>
  <c r="HA45" i="9"/>
  <c r="GZ47" i="9"/>
  <c r="GZ83" i="9"/>
  <c r="GZ85" i="9"/>
  <c r="GZ80" i="9"/>
  <c r="HE23" i="9"/>
  <c r="HF22" i="9"/>
  <c r="HN27" i="9"/>
  <c r="HM28" i="9"/>
  <c r="HO17" i="9"/>
  <c r="HN18" i="9"/>
  <c r="HP32" i="9"/>
  <c r="HO33" i="9"/>
  <c r="HN38" i="9"/>
  <c r="HO37" i="9"/>
  <c r="GY48" i="8"/>
  <c r="GZ85" i="8"/>
  <c r="GZ87" i="8"/>
  <c r="HA84" i="1"/>
  <c r="HA86" i="1"/>
  <c r="GZ48" i="1"/>
  <c r="HD44" i="1"/>
  <c r="G149" i="3"/>
  <c r="F207" i="3"/>
  <c r="E208" i="3"/>
  <c r="HG22" i="9"/>
  <c r="HF23" i="9"/>
  <c r="HB45" i="9"/>
  <c r="HA83" i="9"/>
  <c r="HA85" i="9"/>
  <c r="HA80" i="9"/>
  <c r="HA47" i="9"/>
  <c r="HE44" i="8"/>
  <c r="HE42" i="9"/>
  <c r="GZ48" i="9"/>
  <c r="HD44" i="9"/>
  <c r="HO27" i="9"/>
  <c r="HN28" i="9"/>
  <c r="HP33" i="9"/>
  <c r="HQ32" i="9"/>
  <c r="HP17" i="9"/>
  <c r="HO18" i="9"/>
  <c r="HP37" i="9"/>
  <c r="HO38" i="9"/>
  <c r="HA85" i="8"/>
  <c r="HA87" i="8"/>
  <c r="GZ48" i="8"/>
  <c r="HA48" i="1"/>
  <c r="HB84" i="1"/>
  <c r="HB86" i="1"/>
  <c r="HE44" i="1"/>
  <c r="H149" i="3"/>
  <c r="J149" i="3"/>
  <c r="N152" i="3"/>
  <c r="M151" i="3"/>
  <c r="I149" i="3"/>
  <c r="E209" i="3"/>
  <c r="F208" i="3"/>
  <c r="HF44" i="8"/>
  <c r="HE44" i="9"/>
  <c r="HA48" i="9"/>
  <c r="HF42" i="9"/>
  <c r="HC45" i="9"/>
  <c r="HB83" i="9"/>
  <c r="HB85" i="9"/>
  <c r="HB47" i="9"/>
  <c r="HB80" i="9"/>
  <c r="HH22" i="9"/>
  <c r="HG23" i="9"/>
  <c r="HQ17" i="9"/>
  <c r="HP18" i="9"/>
  <c r="HR32" i="9"/>
  <c r="HQ33" i="9"/>
  <c r="HQ37" i="9"/>
  <c r="HP38" i="9"/>
  <c r="HO28" i="9"/>
  <c r="HP27" i="9"/>
  <c r="HA48" i="8"/>
  <c r="HB85" i="8"/>
  <c r="HB87" i="8"/>
  <c r="HC84" i="1"/>
  <c r="HC86" i="1"/>
  <c r="HB48" i="1"/>
  <c r="HF44" i="1"/>
  <c r="G150" i="3"/>
  <c r="F209" i="3"/>
  <c r="E210" i="3"/>
  <c r="HG42" i="9"/>
  <c r="HG44" i="8"/>
  <c r="HF44" i="9"/>
  <c r="HH23" i="9"/>
  <c r="HI22" i="9"/>
  <c r="HB48" i="9"/>
  <c r="HD45" i="9"/>
  <c r="HC47" i="9"/>
  <c r="HC80" i="9"/>
  <c r="HC83" i="9"/>
  <c r="HC85" i="9"/>
  <c r="HQ27" i="9"/>
  <c r="HP28" i="9"/>
  <c r="HR37" i="9"/>
  <c r="HQ38" i="9"/>
  <c r="HS32" i="9"/>
  <c r="HR33" i="9"/>
  <c r="HQ18" i="9"/>
  <c r="HR17" i="9"/>
  <c r="HC85" i="8"/>
  <c r="HC87" i="8"/>
  <c r="HB48" i="8"/>
  <c r="HC48" i="1"/>
  <c r="HD84" i="1"/>
  <c r="HD86" i="1"/>
  <c r="HG44" i="1"/>
  <c r="H150" i="3"/>
  <c r="J150" i="3"/>
  <c r="N153" i="3"/>
  <c r="M152" i="3"/>
  <c r="I150" i="3"/>
  <c r="E211" i="3"/>
  <c r="F210" i="3"/>
  <c r="HH44" i="8"/>
  <c r="HC48" i="9"/>
  <c r="HJ22" i="9"/>
  <c r="HI23" i="9"/>
  <c r="HG44" i="9"/>
  <c r="HE45" i="9"/>
  <c r="HD80" i="9"/>
  <c r="HD47" i="9"/>
  <c r="HD83" i="9"/>
  <c r="HD85" i="9"/>
  <c r="HH42" i="9"/>
  <c r="HT32" i="9"/>
  <c r="HS33" i="9"/>
  <c r="HR27" i="9"/>
  <c r="HQ28" i="9"/>
  <c r="HR18" i="9"/>
  <c r="HS17" i="9"/>
  <c r="HR38" i="9"/>
  <c r="HS37" i="9"/>
  <c r="HC48" i="8"/>
  <c r="HD85" i="8"/>
  <c r="HD87" i="8"/>
  <c r="HD48" i="1"/>
  <c r="HE84" i="1"/>
  <c r="HE86" i="1"/>
  <c r="HH44" i="1"/>
  <c r="G151" i="3"/>
  <c r="F211" i="3"/>
  <c r="E212" i="3"/>
  <c r="HI42" i="9"/>
  <c r="HF45" i="9"/>
  <c r="HE47" i="9"/>
  <c r="HE80" i="9"/>
  <c r="HE83" i="9"/>
  <c r="HE85" i="9"/>
  <c r="HI44" i="8"/>
  <c r="HH44" i="9"/>
  <c r="HJ23" i="9"/>
  <c r="HK22" i="9"/>
  <c r="HD48" i="9"/>
  <c r="HS27" i="9"/>
  <c r="HR28" i="9"/>
  <c r="HT33" i="9"/>
  <c r="HU32" i="9"/>
  <c r="HS38" i="9"/>
  <c r="HT37" i="9"/>
  <c r="HT17" i="9"/>
  <c r="HS18" i="9"/>
  <c r="HD48" i="8"/>
  <c r="HE85" i="8"/>
  <c r="HE87" i="8"/>
  <c r="HF84" i="1"/>
  <c r="HF86" i="1"/>
  <c r="HE48" i="1"/>
  <c r="HI44" i="1"/>
  <c r="H151" i="3"/>
  <c r="J151" i="3"/>
  <c r="N154" i="3"/>
  <c r="M153" i="3"/>
  <c r="I151" i="3"/>
  <c r="E213" i="3"/>
  <c r="F212" i="3"/>
  <c r="HJ42" i="9"/>
  <c r="HE48" i="9"/>
  <c r="HK23" i="9"/>
  <c r="HL22" i="9"/>
  <c r="HG45" i="9"/>
  <c r="HF83" i="9"/>
  <c r="HF85" i="9"/>
  <c r="HF47" i="9"/>
  <c r="HF80" i="9"/>
  <c r="HI44" i="9"/>
  <c r="HJ44" i="8"/>
  <c r="HV32" i="9"/>
  <c r="HU33" i="9"/>
  <c r="HU37" i="9"/>
  <c r="HT38" i="9"/>
  <c r="HS28" i="9"/>
  <c r="HT27" i="9"/>
  <c r="HU17" i="9"/>
  <c r="HT18" i="9"/>
  <c r="HF85" i="8"/>
  <c r="HF87" i="8"/>
  <c r="HE48" i="8"/>
  <c r="HF48" i="1"/>
  <c r="HG84" i="1"/>
  <c r="HG86" i="1"/>
  <c r="HJ44" i="1"/>
  <c r="G152" i="3"/>
  <c r="F213" i="3"/>
  <c r="E214" i="3"/>
  <c r="HF48" i="9"/>
  <c r="HH45" i="9"/>
  <c r="HG80" i="9"/>
  <c r="HG47" i="9"/>
  <c r="HG83" i="9"/>
  <c r="HG85" i="9"/>
  <c r="HK42" i="9"/>
  <c r="HK44" i="8"/>
  <c r="HJ44" i="9"/>
  <c r="HM22" i="9"/>
  <c r="HL23" i="9"/>
  <c r="HU18" i="9"/>
  <c r="HV17" i="9"/>
  <c r="HU27" i="9"/>
  <c r="HT28" i="9"/>
  <c r="HV37" i="9"/>
  <c r="HU38" i="9"/>
  <c r="HW32" i="9"/>
  <c r="HV33" i="9"/>
  <c r="HF48" i="8"/>
  <c r="HG85" i="8"/>
  <c r="HG87" i="8"/>
  <c r="HH84" i="1"/>
  <c r="HH86" i="1"/>
  <c r="HG48" i="1"/>
  <c r="HK44" i="1"/>
  <c r="H152" i="3"/>
  <c r="J152" i="3"/>
  <c r="N155" i="3"/>
  <c r="M154" i="3"/>
  <c r="I152" i="3"/>
  <c r="E215" i="3"/>
  <c r="F214" i="3"/>
  <c r="HL44" i="8"/>
  <c r="HL42" i="9"/>
  <c r="HK44" i="9"/>
  <c r="HN22" i="9"/>
  <c r="HM23" i="9"/>
  <c r="HG48" i="9"/>
  <c r="HI45" i="9"/>
  <c r="HH47" i="9"/>
  <c r="HH83" i="9"/>
  <c r="HH85" i="9"/>
  <c r="HH80" i="9"/>
  <c r="HV38" i="9"/>
  <c r="HW37" i="9"/>
  <c r="HV18" i="9"/>
  <c r="HW17" i="9"/>
  <c r="HX32" i="9"/>
  <c r="HW33" i="9"/>
  <c r="HV27" i="9"/>
  <c r="HU28" i="9"/>
  <c r="HH85" i="8"/>
  <c r="HH87" i="8"/>
  <c r="HG48" i="8"/>
  <c r="HH48" i="1"/>
  <c r="HI84" i="1"/>
  <c r="HI86" i="1"/>
  <c r="HL44" i="1"/>
  <c r="G153" i="3"/>
  <c r="F215" i="3"/>
  <c r="E216" i="3"/>
  <c r="HM42" i="9"/>
  <c r="HL44" i="9"/>
  <c r="HJ45" i="9"/>
  <c r="HI80" i="9"/>
  <c r="HI83" i="9"/>
  <c r="HI85" i="9"/>
  <c r="HI47" i="9"/>
  <c r="HH48" i="9"/>
  <c r="HO22" i="9"/>
  <c r="HN23" i="9"/>
  <c r="HM44" i="8"/>
  <c r="HX33" i="9"/>
  <c r="HY32" i="9"/>
  <c r="HW27" i="9"/>
  <c r="HV28" i="9"/>
  <c r="HX37" i="9"/>
  <c r="HW38" i="9"/>
  <c r="HX17" i="9"/>
  <c r="HW18" i="9"/>
  <c r="HH48" i="8"/>
  <c r="HI85" i="8"/>
  <c r="HI87" i="8"/>
  <c r="HJ84" i="1"/>
  <c r="HJ86" i="1"/>
  <c r="HI48" i="1"/>
  <c r="HM44" i="1"/>
  <c r="H153" i="3"/>
  <c r="J153" i="3"/>
  <c r="N156" i="3"/>
  <c r="M155" i="3"/>
  <c r="I153" i="3"/>
  <c r="E217" i="3"/>
  <c r="F216" i="3"/>
  <c r="HM44" i="9"/>
  <c r="HN42" i="9"/>
  <c r="HK45" i="9"/>
  <c r="HJ47" i="9"/>
  <c r="HJ83" i="9"/>
  <c r="HJ85" i="9"/>
  <c r="HJ80" i="9"/>
  <c r="HN44" i="8"/>
  <c r="HO23" i="9"/>
  <c r="HP22" i="9"/>
  <c r="HI48" i="9"/>
  <c r="HY17" i="9"/>
  <c r="HX18" i="9"/>
  <c r="HW28" i="9"/>
  <c r="HX27" i="9"/>
  <c r="HY37" i="9"/>
  <c r="HX38" i="9"/>
  <c r="HZ32" i="9"/>
  <c r="HY33" i="9"/>
  <c r="HI48" i="8"/>
  <c r="HJ85" i="8"/>
  <c r="HJ87" i="8"/>
  <c r="HJ48" i="1"/>
  <c r="HK84" i="1"/>
  <c r="HK86" i="1"/>
  <c r="HN44" i="1"/>
  <c r="G154" i="3"/>
  <c r="F217" i="3"/>
  <c r="E218" i="3"/>
  <c r="HO44" i="8"/>
  <c r="HQ22" i="9"/>
  <c r="HP23" i="9"/>
  <c r="HJ48" i="9"/>
  <c r="HN44" i="9"/>
  <c r="HO42" i="9"/>
  <c r="HL45" i="9"/>
  <c r="HK47" i="9"/>
  <c r="HK83" i="9"/>
  <c r="HK85" i="9"/>
  <c r="HK80" i="9"/>
  <c r="IA32" i="9"/>
  <c r="HZ33" i="9"/>
  <c r="HY18" i="9"/>
  <c r="HZ17" i="9"/>
  <c r="HY27" i="9"/>
  <c r="HX28" i="9"/>
  <c r="HZ37" i="9"/>
  <c r="HY38" i="9"/>
  <c r="HK85" i="8"/>
  <c r="HK87" i="8"/>
  <c r="HJ48" i="8"/>
  <c r="HL84" i="1"/>
  <c r="HL86" i="1"/>
  <c r="HK48" i="1"/>
  <c r="HO44" i="1"/>
  <c r="H154" i="3"/>
  <c r="J154" i="3"/>
  <c r="N157" i="3"/>
  <c r="M156" i="3"/>
  <c r="I154" i="3"/>
  <c r="E219" i="3"/>
  <c r="F218" i="3"/>
  <c r="HO44" i="9"/>
  <c r="HK48" i="9"/>
  <c r="HP42" i="9"/>
  <c r="HM45" i="9"/>
  <c r="HL83" i="9"/>
  <c r="HL85" i="9"/>
  <c r="HL47" i="9"/>
  <c r="HL80" i="9"/>
  <c r="HP44" i="8"/>
  <c r="HQ23" i="9"/>
  <c r="HR22" i="9"/>
  <c r="IB32" i="9"/>
  <c r="IA33" i="9"/>
  <c r="IA17" i="9"/>
  <c r="HZ18" i="9"/>
  <c r="HZ38" i="9"/>
  <c r="IA37" i="9"/>
  <c r="HZ27" i="9"/>
  <c r="HY28" i="9"/>
  <c r="HK48" i="8"/>
  <c r="HL85" i="8"/>
  <c r="HL87" i="8"/>
  <c r="HL48" i="1"/>
  <c r="HM84" i="1"/>
  <c r="HM86" i="1"/>
  <c r="HP44" i="1"/>
  <c r="G155" i="3"/>
  <c r="F219" i="3"/>
  <c r="E220" i="3"/>
  <c r="HR23" i="9"/>
  <c r="HS22" i="9"/>
  <c r="HL48" i="9"/>
  <c r="HN45" i="9"/>
  <c r="HM80" i="9"/>
  <c r="HM47" i="9"/>
  <c r="HM83" i="9"/>
  <c r="HM85" i="9"/>
  <c r="HQ42" i="9"/>
  <c r="HP44" i="9"/>
  <c r="HQ44" i="8"/>
  <c r="IA38" i="9"/>
  <c r="IB37" i="9"/>
  <c r="IA27" i="9"/>
  <c r="HZ28" i="9"/>
  <c r="IB17" i="9"/>
  <c r="IA18" i="9"/>
  <c r="IB33" i="9"/>
  <c r="IC32" i="9"/>
  <c r="HL48" i="8"/>
  <c r="HM85" i="8"/>
  <c r="HM87" i="8"/>
  <c r="HM48" i="1"/>
  <c r="HN84" i="1"/>
  <c r="HN86" i="1"/>
  <c r="HQ44" i="1"/>
  <c r="H155" i="3"/>
  <c r="J155" i="3"/>
  <c r="N158" i="3"/>
  <c r="M157" i="3"/>
  <c r="I155" i="3"/>
  <c r="E221" i="3"/>
  <c r="F220" i="3"/>
  <c r="HQ44" i="9"/>
  <c r="HM48" i="9"/>
  <c r="HS23" i="9"/>
  <c r="HT22" i="9"/>
  <c r="HR44" i="8"/>
  <c r="HO45" i="9"/>
  <c r="HN47" i="9"/>
  <c r="HN80" i="9"/>
  <c r="HN83" i="9"/>
  <c r="HN85" i="9"/>
  <c r="HR42" i="9"/>
  <c r="ID32" i="9"/>
  <c r="IC33" i="9"/>
  <c r="IA28" i="9"/>
  <c r="IB27" i="9"/>
  <c r="IC17" i="9"/>
  <c r="IB18" i="9"/>
  <c r="IC37" i="9"/>
  <c r="IB38" i="9"/>
  <c r="HN85" i="8"/>
  <c r="HN87" i="8"/>
  <c r="HM48" i="8"/>
  <c r="HO84" i="1"/>
  <c r="HO86" i="1"/>
  <c r="HN48" i="1"/>
  <c r="HR44" i="1"/>
  <c r="G156" i="3"/>
  <c r="F221" i="3"/>
  <c r="E222" i="3"/>
  <c r="HR44" i="9"/>
  <c r="HP45" i="9"/>
  <c r="HO47" i="9"/>
  <c r="HO80" i="9"/>
  <c r="HO83" i="9"/>
  <c r="HO85" i="9"/>
  <c r="HS42" i="9"/>
  <c r="HN48" i="9"/>
  <c r="HU22" i="9"/>
  <c r="HT23" i="9"/>
  <c r="HS44" i="8"/>
  <c r="IC27" i="9"/>
  <c r="IB28" i="9"/>
  <c r="ID37" i="9"/>
  <c r="IC38" i="9"/>
  <c r="IC18" i="9"/>
  <c r="ID17" i="9"/>
  <c r="IE32" i="9"/>
  <c r="ID33" i="9"/>
  <c r="HO85" i="8"/>
  <c r="HO87" i="8"/>
  <c r="HN48" i="8"/>
  <c r="HO48" i="1"/>
  <c r="HP84" i="1"/>
  <c r="HP86" i="1"/>
  <c r="HS44" i="1"/>
  <c r="H156" i="3"/>
  <c r="J156" i="3"/>
  <c r="N159" i="3"/>
  <c r="M158" i="3"/>
  <c r="I156" i="3"/>
  <c r="E223" i="3"/>
  <c r="F222" i="3"/>
  <c r="HO48" i="9"/>
  <c r="HT42" i="9"/>
  <c r="HS44" i="9"/>
  <c r="HU23" i="9"/>
  <c r="HV22" i="9"/>
  <c r="HT44" i="8"/>
  <c r="HQ45" i="9"/>
  <c r="HP83" i="9"/>
  <c r="HP85" i="9"/>
  <c r="HP47" i="9"/>
  <c r="HP80" i="9"/>
  <c r="ID18" i="9"/>
  <c r="IE17" i="9"/>
  <c r="IF32" i="9"/>
  <c r="IE33" i="9"/>
  <c r="ID27" i="9"/>
  <c r="IC28" i="9"/>
  <c r="ID38" i="9"/>
  <c r="IE37" i="9"/>
  <c r="HO48" i="8"/>
  <c r="HP85" i="8"/>
  <c r="HP87" i="8"/>
  <c r="HP48" i="1"/>
  <c r="HQ84" i="1"/>
  <c r="HQ86" i="1"/>
  <c r="HT44" i="1"/>
  <c r="G157" i="3"/>
  <c r="F223" i="3"/>
  <c r="E224" i="3"/>
  <c r="HW22" i="9"/>
  <c r="HV23" i="9"/>
  <c r="HT44" i="9"/>
  <c r="HP48" i="9"/>
  <c r="HR45" i="9"/>
  <c r="HQ47" i="9"/>
  <c r="HQ83" i="9"/>
  <c r="HQ85" i="9"/>
  <c r="HQ80" i="9"/>
  <c r="HU42" i="9"/>
  <c r="HU44" i="8"/>
  <c r="IF37" i="9"/>
  <c r="IE38" i="9"/>
  <c r="IF17" i="9"/>
  <c r="IE18" i="9"/>
  <c r="IE27" i="9"/>
  <c r="ID28" i="9"/>
  <c r="IF33" i="9"/>
  <c r="IG32" i="9"/>
  <c r="HP48" i="8"/>
  <c r="HQ85" i="8"/>
  <c r="HQ87" i="8"/>
  <c r="HR84" i="1"/>
  <c r="HR86" i="1"/>
  <c r="HQ48" i="1"/>
  <c r="HU44" i="1"/>
  <c r="H157" i="3"/>
  <c r="J157" i="3"/>
  <c r="N160" i="3"/>
  <c r="M159" i="3"/>
  <c r="I157" i="3"/>
  <c r="E225" i="3"/>
  <c r="F224" i="3"/>
  <c r="HU44" i="9"/>
  <c r="HQ48" i="9"/>
  <c r="HV44" i="8"/>
  <c r="HV42" i="9"/>
  <c r="HS45" i="9"/>
  <c r="HR47" i="9"/>
  <c r="HR80" i="9"/>
  <c r="HR83" i="9"/>
  <c r="HR85" i="9"/>
  <c r="HW23" i="9"/>
  <c r="HX22" i="9"/>
  <c r="IE28" i="9"/>
  <c r="IF27" i="9"/>
  <c r="IG37" i="9"/>
  <c r="IF38" i="9"/>
  <c r="IG17" i="9"/>
  <c r="IF18" i="9"/>
  <c r="IH32" i="9"/>
  <c r="IG33" i="9"/>
  <c r="HQ48" i="8"/>
  <c r="HR85" i="8"/>
  <c r="HR87" i="8"/>
  <c r="HR48" i="1"/>
  <c r="HS84" i="1"/>
  <c r="HS86" i="1"/>
  <c r="HV44" i="1"/>
  <c r="G158" i="3"/>
  <c r="F225" i="3"/>
  <c r="E226" i="3"/>
  <c r="HX23" i="9"/>
  <c r="HY22" i="9"/>
  <c r="HW44" i="8"/>
  <c r="HR48" i="9"/>
  <c r="HV44" i="9"/>
  <c r="HW42" i="9"/>
  <c r="HT45" i="9"/>
  <c r="HS47" i="9"/>
  <c r="HS83" i="9"/>
  <c r="HS85" i="9"/>
  <c r="HS80" i="9"/>
  <c r="IG27" i="9"/>
  <c r="IF28" i="9"/>
  <c r="IG18" i="9"/>
  <c r="IH17" i="9"/>
  <c r="II32" i="9"/>
  <c r="II33" i="9"/>
  <c r="IH33" i="9"/>
  <c r="IH37" i="9"/>
  <c r="IG38" i="9"/>
  <c r="HR48" i="8"/>
  <c r="HS85" i="8"/>
  <c r="HS87" i="8"/>
  <c r="HT84" i="1"/>
  <c r="HT86" i="1"/>
  <c r="HS48" i="1"/>
  <c r="HW44" i="1"/>
  <c r="H158" i="3"/>
  <c r="J158" i="3"/>
  <c r="N161" i="3"/>
  <c r="M160" i="3"/>
  <c r="I158" i="3"/>
  <c r="E227" i="3"/>
  <c r="F226" i="3"/>
  <c r="HU45" i="9"/>
  <c r="HT47" i="9"/>
  <c r="HT83" i="9"/>
  <c r="HT85" i="9"/>
  <c r="HT80" i="9"/>
  <c r="HX44" i="8"/>
  <c r="HY23" i="9"/>
  <c r="HZ22" i="9"/>
  <c r="HW44" i="9"/>
  <c r="HS48" i="9"/>
  <c r="HX42" i="9"/>
  <c r="IH18" i="9"/>
  <c r="II17" i="9"/>
  <c r="II18" i="9"/>
  <c r="IH38" i="9"/>
  <c r="II37" i="9"/>
  <c r="II38" i="9"/>
  <c r="IH27" i="9"/>
  <c r="IG28" i="9"/>
  <c r="HS48" i="8"/>
  <c r="HT85" i="8"/>
  <c r="HT87" i="8"/>
  <c r="HT48" i="1"/>
  <c r="HU84" i="1"/>
  <c r="HU86" i="1"/>
  <c r="HX44" i="1"/>
  <c r="G159" i="3"/>
  <c r="F227" i="3"/>
  <c r="E228" i="3"/>
  <c r="HX44" i="9"/>
  <c r="HY44" i="8"/>
  <c r="HY42" i="9"/>
  <c r="HT48" i="9"/>
  <c r="HZ23" i="9"/>
  <c r="IA22" i="9"/>
  <c r="HV45" i="9"/>
  <c r="HU83" i="9"/>
  <c r="HU85" i="9"/>
  <c r="HU47" i="9"/>
  <c r="HU80" i="9"/>
  <c r="II27" i="9"/>
  <c r="II28" i="9"/>
  <c r="IH28" i="9"/>
  <c r="HT48" i="8"/>
  <c r="HU85" i="8"/>
  <c r="HU87" i="8"/>
  <c r="HV84" i="1"/>
  <c r="HV86" i="1"/>
  <c r="HU48" i="1"/>
  <c r="HY44" i="1"/>
  <c r="H159" i="3"/>
  <c r="J159" i="3"/>
  <c r="N162" i="3"/>
  <c r="M161" i="3"/>
  <c r="I159" i="3"/>
  <c r="E229" i="3"/>
  <c r="F228" i="3"/>
  <c r="IB22" i="9"/>
  <c r="IA23" i="9"/>
  <c r="HZ44" i="8"/>
  <c r="HY44" i="9"/>
  <c r="HU48" i="9"/>
  <c r="HW45" i="9"/>
  <c r="HV47" i="9"/>
  <c r="HV83" i="9"/>
  <c r="HV85" i="9"/>
  <c r="HV80" i="9"/>
  <c r="HZ42" i="9"/>
  <c r="HV85" i="8"/>
  <c r="HV87" i="8"/>
  <c r="HU48" i="8"/>
  <c r="HV48" i="1"/>
  <c r="HW84" i="1"/>
  <c r="HW86" i="1"/>
  <c r="HZ44" i="1"/>
  <c r="G160" i="3"/>
  <c r="F229" i="3"/>
  <c r="E230" i="3"/>
  <c r="HZ44" i="9"/>
  <c r="HV48" i="9"/>
  <c r="IA42" i="9"/>
  <c r="IA44" i="8"/>
  <c r="HX45" i="9"/>
  <c r="HW80" i="9"/>
  <c r="HW83" i="9"/>
  <c r="HW85" i="9"/>
  <c r="HW47" i="9"/>
  <c r="IB23" i="9"/>
  <c r="IC22" i="9"/>
  <c r="HV48" i="8"/>
  <c r="HW85" i="8"/>
  <c r="HW87" i="8"/>
  <c r="HW48" i="1"/>
  <c r="HX84" i="1"/>
  <c r="HX86" i="1"/>
  <c r="IA44" i="1"/>
  <c r="H160" i="3"/>
  <c r="J160" i="3"/>
  <c r="N163" i="3"/>
  <c r="M162" i="3"/>
  <c r="I160" i="3"/>
  <c r="E231" i="3"/>
  <c r="F230" i="3"/>
  <c r="ID22" i="9"/>
  <c r="IC23" i="9"/>
  <c r="HY45" i="9"/>
  <c r="HX80" i="9"/>
  <c r="HX47" i="9"/>
  <c r="HX83" i="9"/>
  <c r="HX85" i="9"/>
  <c r="IB42" i="9"/>
  <c r="HW48" i="9"/>
  <c r="IA44" i="9"/>
  <c r="IB44" i="8"/>
  <c r="HW48" i="8"/>
  <c r="HX85" i="8"/>
  <c r="HX87" i="8"/>
  <c r="HY84" i="1"/>
  <c r="HY86" i="1"/>
  <c r="HX48" i="1"/>
  <c r="IB44" i="1"/>
  <c r="G161" i="3"/>
  <c r="F231" i="3"/>
  <c r="E232" i="3"/>
  <c r="IB44" i="9"/>
  <c r="IC42" i="9"/>
  <c r="IC44" i="8"/>
  <c r="HX48" i="9"/>
  <c r="HZ45" i="9"/>
  <c r="HY47" i="9"/>
  <c r="HY80" i="9"/>
  <c r="HY83" i="9"/>
  <c r="HY85" i="9"/>
  <c r="ID23" i="9"/>
  <c r="IE22" i="9"/>
  <c r="HX48" i="8"/>
  <c r="HY85" i="8"/>
  <c r="HY87" i="8"/>
  <c r="HZ84" i="1"/>
  <c r="HZ86" i="1"/>
  <c r="HY48" i="1"/>
  <c r="IC44" i="1"/>
  <c r="H161" i="3"/>
  <c r="J161" i="3"/>
  <c r="N164" i="3"/>
  <c r="M163" i="3"/>
  <c r="I161" i="3"/>
  <c r="E233" i="3"/>
  <c r="F232" i="3"/>
  <c r="IE23" i="9"/>
  <c r="IF22" i="9"/>
  <c r="HY48" i="9"/>
  <c r="IC44" i="9"/>
  <c r="ID42" i="9"/>
  <c r="IA45" i="9"/>
  <c r="HZ80" i="9"/>
  <c r="HZ47" i="9"/>
  <c r="HZ83" i="9"/>
  <c r="HZ85" i="9"/>
  <c r="ID44" i="8"/>
  <c r="HY48" i="8"/>
  <c r="HZ85" i="8"/>
  <c r="HZ87" i="8"/>
  <c r="HZ48" i="1"/>
  <c r="IA84" i="1"/>
  <c r="IA86" i="1"/>
  <c r="ID44" i="1"/>
  <c r="G162" i="3"/>
  <c r="F233" i="3"/>
  <c r="E234" i="3"/>
  <c r="ID44" i="9"/>
  <c r="IG22" i="9"/>
  <c r="IF23" i="9"/>
  <c r="HZ48" i="9"/>
  <c r="IB45" i="9"/>
  <c r="IA83" i="9"/>
  <c r="IA85" i="9"/>
  <c r="IA80" i="9"/>
  <c r="IA47" i="9"/>
  <c r="IE44" i="8"/>
  <c r="IE42" i="9"/>
  <c r="HZ48" i="8"/>
  <c r="IA85" i="8"/>
  <c r="IA87" i="8"/>
  <c r="IB84" i="1"/>
  <c r="IB86" i="1"/>
  <c r="IA48" i="1"/>
  <c r="IE44" i="1"/>
  <c r="H162" i="3"/>
  <c r="J162" i="3"/>
  <c r="M164" i="3"/>
  <c r="N165" i="3"/>
  <c r="I162" i="3"/>
  <c r="E235" i="3"/>
  <c r="F234" i="3"/>
  <c r="IA48" i="9"/>
  <c r="IF42" i="9"/>
  <c r="IC45" i="9"/>
  <c r="IB47" i="9"/>
  <c r="IB83" i="9"/>
  <c r="IB85" i="9"/>
  <c r="IB80" i="9"/>
  <c r="IH22" i="9"/>
  <c r="IG23" i="9"/>
  <c r="IF44" i="8"/>
  <c r="IE44" i="9"/>
  <c r="IB85" i="8"/>
  <c r="IB87" i="8"/>
  <c r="IA48" i="8"/>
  <c r="IB48" i="1"/>
  <c r="IC84" i="1"/>
  <c r="IC86" i="1"/>
  <c r="IF44" i="1"/>
  <c r="G163" i="3"/>
  <c r="F235" i="3"/>
  <c r="E236" i="3"/>
  <c r="IG42" i="9"/>
  <c r="IG44" i="8"/>
  <c r="IF44" i="9"/>
  <c r="IB48" i="9"/>
  <c r="II22" i="9"/>
  <c r="II23" i="9"/>
  <c r="IH23" i="9"/>
  <c r="ID45" i="9"/>
  <c r="IC80" i="9"/>
  <c r="IC47" i="9"/>
  <c r="IC83" i="9"/>
  <c r="IC85" i="9"/>
  <c r="IB48" i="8"/>
  <c r="IC85" i="8"/>
  <c r="IC87" i="8"/>
  <c r="IC48" i="1"/>
  <c r="ID84" i="1"/>
  <c r="ID86" i="1"/>
  <c r="IG44" i="1"/>
  <c r="H163" i="3"/>
  <c r="J163" i="3"/>
  <c r="N166" i="3"/>
  <c r="M165" i="3"/>
  <c r="I163" i="3"/>
  <c r="E237" i="3"/>
  <c r="F236" i="3"/>
  <c r="IH42" i="9"/>
  <c r="IG44" i="9"/>
  <c r="IH44" i="8"/>
  <c r="IC48" i="9"/>
  <c r="IE45" i="9"/>
  <c r="ID80" i="9"/>
  <c r="ID47" i="9"/>
  <c r="ID83" i="9"/>
  <c r="ID85" i="9"/>
  <c r="II42" i="9"/>
  <c r="ID85" i="8"/>
  <c r="ID87" i="8"/>
  <c r="IC48" i="8"/>
  <c r="IE84" i="1"/>
  <c r="IE86" i="1"/>
  <c r="ID48" i="1"/>
  <c r="IH44" i="1"/>
  <c r="II44" i="1"/>
  <c r="G164" i="3"/>
  <c r="F237" i="3"/>
  <c r="E238" i="3"/>
  <c r="IH44" i="9"/>
  <c r="II44" i="9"/>
  <c r="II44" i="8"/>
  <c r="ID48" i="9"/>
  <c r="IF45" i="9"/>
  <c r="IE47" i="9"/>
  <c r="IE83" i="9"/>
  <c r="IE85" i="9"/>
  <c r="IE80" i="9"/>
  <c r="ID48" i="8"/>
  <c r="IE85" i="8"/>
  <c r="IE87" i="8"/>
  <c r="IE48" i="1"/>
  <c r="IF84" i="1"/>
  <c r="IF86" i="1"/>
  <c r="H164" i="3"/>
  <c r="J164" i="3"/>
  <c r="N167" i="3"/>
  <c r="M166" i="3"/>
  <c r="I164" i="3"/>
  <c r="E239" i="3"/>
  <c r="F238" i="3"/>
  <c r="IE48" i="9"/>
  <c r="IG45" i="9"/>
  <c r="IF80" i="9"/>
  <c r="IF47" i="9"/>
  <c r="IF83" i="9"/>
  <c r="IF85" i="9"/>
  <c r="IF85" i="8"/>
  <c r="IF87" i="8"/>
  <c r="IE48" i="8"/>
  <c r="IG84" i="1"/>
  <c r="IG86" i="1"/>
  <c r="IF48" i="1"/>
  <c r="G165" i="3"/>
  <c r="F239" i="3"/>
  <c r="E240" i="3"/>
  <c r="IF48" i="9"/>
  <c r="IH45" i="9"/>
  <c r="IG47" i="9"/>
  <c r="IG80" i="9"/>
  <c r="IG83" i="9"/>
  <c r="IG85" i="9"/>
  <c r="IF48" i="8"/>
  <c r="IG85" i="8"/>
  <c r="IG87" i="8"/>
  <c r="IG48" i="1"/>
  <c r="IH84" i="1"/>
  <c r="IH86" i="1"/>
  <c r="H165" i="3"/>
  <c r="J165" i="3"/>
  <c r="N168" i="3"/>
  <c r="M167" i="3"/>
  <c r="I165" i="3"/>
  <c r="E241" i="3"/>
  <c r="F240" i="3"/>
  <c r="II45" i="9"/>
  <c r="IH83" i="9"/>
  <c r="IH85" i="9"/>
  <c r="IH47" i="9"/>
  <c r="IH80" i="9"/>
  <c r="IG48" i="9"/>
  <c r="IH85" i="8"/>
  <c r="IH87" i="8"/>
  <c r="IG48" i="8"/>
  <c r="II84" i="1"/>
  <c r="II86" i="1"/>
  <c r="C86" i="1"/>
  <c r="IH48" i="1"/>
  <c r="G166" i="3"/>
  <c r="F241" i="3"/>
  <c r="E242" i="3"/>
  <c r="IH48" i="9"/>
  <c r="II47" i="9"/>
  <c r="II83" i="9"/>
  <c r="II80" i="9"/>
  <c r="IH48" i="8"/>
  <c r="II85" i="8"/>
  <c r="II87" i="8"/>
  <c r="II48" i="1"/>
  <c r="H166" i="3"/>
  <c r="J166" i="3"/>
  <c r="N169" i="3"/>
  <c r="M168" i="3"/>
  <c r="I166" i="3"/>
  <c r="E243" i="3"/>
  <c r="F242" i="3"/>
  <c r="II85" i="9"/>
  <c r="C85" i="9"/>
  <c r="II48" i="9"/>
  <c r="II48" i="8"/>
  <c r="G167" i="3"/>
  <c r="F243" i="3"/>
  <c r="E244" i="3"/>
  <c r="H167" i="3"/>
  <c r="J167" i="3"/>
  <c r="N170" i="3"/>
  <c r="M169" i="3"/>
  <c r="I167" i="3"/>
  <c r="E245" i="3"/>
  <c r="F244" i="3"/>
  <c r="G168" i="3"/>
  <c r="F245" i="3"/>
  <c r="E246" i="3"/>
  <c r="H168" i="3"/>
  <c r="J168" i="3"/>
  <c r="N171" i="3"/>
  <c r="M170" i="3"/>
  <c r="I168" i="3"/>
  <c r="E247" i="3"/>
  <c r="F246" i="3"/>
  <c r="G169" i="3"/>
  <c r="F247" i="3"/>
  <c r="E248" i="3"/>
  <c r="H169" i="3"/>
  <c r="J169" i="3"/>
  <c r="N172" i="3"/>
  <c r="M171" i="3"/>
  <c r="I169" i="3"/>
  <c r="E249" i="3"/>
  <c r="F248" i="3"/>
  <c r="G170" i="3"/>
  <c r="F249" i="3"/>
  <c r="E250" i="3"/>
  <c r="H170" i="3"/>
  <c r="J170" i="3"/>
  <c r="N173" i="3"/>
  <c r="M172" i="3"/>
  <c r="I170" i="3"/>
  <c r="E251" i="3"/>
  <c r="F250" i="3"/>
  <c r="G171" i="3"/>
  <c r="F251" i="3"/>
  <c r="E252" i="3"/>
  <c r="H171" i="3"/>
  <c r="J171" i="3"/>
  <c r="N174" i="3"/>
  <c r="M173" i="3"/>
  <c r="I171" i="3"/>
  <c r="E253" i="3"/>
  <c r="F252" i="3"/>
  <c r="G172" i="3"/>
  <c r="F253" i="3"/>
  <c r="E254" i="3"/>
  <c r="H172" i="3"/>
  <c r="J172" i="3"/>
  <c r="N175" i="3"/>
  <c r="M174" i="3"/>
  <c r="I172" i="3"/>
  <c r="E255" i="3"/>
  <c r="F254" i="3"/>
  <c r="G173" i="3"/>
  <c r="F255" i="3"/>
  <c r="E256" i="3"/>
  <c r="H173" i="3"/>
  <c r="J173" i="3"/>
  <c r="N176" i="3"/>
  <c r="M175" i="3"/>
  <c r="I173" i="3"/>
  <c r="E257" i="3"/>
  <c r="F256" i="3"/>
  <c r="G174" i="3"/>
  <c r="F257" i="3"/>
  <c r="E258" i="3"/>
  <c r="H174" i="3"/>
  <c r="J174" i="3"/>
  <c r="N177" i="3"/>
  <c r="I174" i="3"/>
  <c r="E259" i="3"/>
  <c r="F258" i="3"/>
  <c r="G175" i="3"/>
  <c r="F259" i="3"/>
  <c r="E260" i="3"/>
  <c r="H175" i="3"/>
  <c r="J175" i="3"/>
  <c r="N178" i="3"/>
  <c r="I175" i="3"/>
  <c r="E261" i="3"/>
  <c r="F260" i="3"/>
  <c r="G176" i="3"/>
  <c r="F261" i="3"/>
  <c r="E262" i="3"/>
  <c r="H176" i="3"/>
  <c r="J176" i="3"/>
  <c r="N179" i="3"/>
  <c r="I176" i="3"/>
  <c r="E263" i="3"/>
  <c r="F262" i="3"/>
  <c r="G177" i="3"/>
  <c r="F263" i="3"/>
  <c r="E264" i="3"/>
  <c r="H177" i="3"/>
  <c r="J177" i="3"/>
  <c r="N180" i="3"/>
  <c r="I177" i="3"/>
  <c r="E265" i="3"/>
  <c r="F264" i="3"/>
  <c r="G178" i="3"/>
  <c r="E266" i="3"/>
  <c r="F265" i="3"/>
  <c r="H178" i="3"/>
  <c r="J178" i="3"/>
  <c r="N181" i="3"/>
  <c r="I178" i="3"/>
  <c r="G179" i="3"/>
  <c r="F266" i="3"/>
  <c r="E267" i="3"/>
  <c r="H179" i="3"/>
  <c r="I179" i="3"/>
  <c r="N182" i="3"/>
  <c r="G180" i="3"/>
  <c r="J179" i="3"/>
  <c r="E268" i="3"/>
  <c r="F267" i="3"/>
  <c r="H180" i="3"/>
  <c r="I180" i="3"/>
  <c r="N183" i="3"/>
  <c r="G181" i="3"/>
  <c r="J180" i="3"/>
  <c r="F268" i="3"/>
  <c r="E269" i="3"/>
  <c r="H181" i="3"/>
  <c r="I181" i="3"/>
  <c r="N184" i="3"/>
  <c r="G182" i="3"/>
  <c r="J181" i="3"/>
  <c r="E270" i="3"/>
  <c r="F269" i="3"/>
  <c r="H182" i="3"/>
  <c r="I182" i="3"/>
  <c r="N185" i="3"/>
  <c r="J182" i="3"/>
  <c r="G183" i="3"/>
  <c r="F270" i="3"/>
  <c r="E271" i="3"/>
  <c r="H183" i="3"/>
  <c r="I183" i="3"/>
  <c r="N186" i="3"/>
  <c r="G184" i="3"/>
  <c r="J183" i="3"/>
  <c r="E272" i="3"/>
  <c r="F271" i="3"/>
  <c r="H184" i="3"/>
  <c r="I184" i="3"/>
  <c r="N187" i="3"/>
  <c r="G185" i="3"/>
  <c r="J184" i="3"/>
  <c r="F272" i="3"/>
  <c r="E273" i="3"/>
  <c r="H185" i="3"/>
  <c r="I185" i="3"/>
  <c r="N188" i="3"/>
  <c r="G186" i="3"/>
  <c r="J185" i="3"/>
  <c r="E274" i="3"/>
  <c r="F273" i="3"/>
  <c r="H186" i="3"/>
  <c r="I186" i="3"/>
  <c r="N189" i="3"/>
  <c r="G187" i="3"/>
  <c r="J186" i="3"/>
  <c r="F274" i="3"/>
  <c r="E275" i="3"/>
  <c r="H187" i="3"/>
  <c r="I187" i="3"/>
  <c r="N190" i="3"/>
  <c r="G188" i="3"/>
  <c r="J187" i="3"/>
  <c r="F275" i="3"/>
  <c r="E276" i="3"/>
  <c r="H188" i="3"/>
  <c r="I188" i="3"/>
  <c r="N191" i="3"/>
  <c r="G189" i="3"/>
  <c r="J188" i="3"/>
  <c r="F276" i="3"/>
  <c r="E277" i="3"/>
  <c r="H189" i="3"/>
  <c r="I189" i="3"/>
  <c r="N192" i="3"/>
  <c r="G190" i="3"/>
  <c r="J189" i="3"/>
  <c r="F277" i="3"/>
  <c r="E278" i="3"/>
  <c r="H190" i="3"/>
  <c r="I190" i="3"/>
  <c r="N193" i="3"/>
  <c r="G191" i="3"/>
  <c r="J190" i="3"/>
  <c r="E279" i="3"/>
  <c r="F278" i="3"/>
  <c r="H191" i="3"/>
  <c r="I191" i="3"/>
  <c r="N194" i="3"/>
  <c r="G192" i="3"/>
  <c r="J191" i="3"/>
  <c r="F279" i="3"/>
  <c r="E280" i="3"/>
  <c r="H192" i="3"/>
  <c r="I192" i="3"/>
  <c r="N195" i="3"/>
  <c r="G193" i="3"/>
  <c r="J192" i="3"/>
  <c r="E281" i="3"/>
  <c r="F280" i="3"/>
  <c r="H193" i="3"/>
  <c r="I193" i="3"/>
  <c r="N196" i="3"/>
  <c r="G194" i="3"/>
  <c r="J193" i="3"/>
  <c r="F281" i="3"/>
  <c r="E282" i="3"/>
  <c r="H194" i="3"/>
  <c r="I194" i="3"/>
  <c r="N197" i="3"/>
  <c r="G195" i="3"/>
  <c r="J194" i="3"/>
  <c r="E283" i="3"/>
  <c r="F282" i="3"/>
  <c r="H195" i="3"/>
  <c r="I195" i="3"/>
  <c r="N198" i="3"/>
  <c r="J195" i="3"/>
  <c r="G196" i="3"/>
  <c r="F283" i="3"/>
  <c r="E284" i="3"/>
  <c r="H196" i="3"/>
  <c r="I196" i="3"/>
  <c r="N199" i="3"/>
  <c r="G197" i="3"/>
  <c r="J196" i="3"/>
  <c r="E285" i="3"/>
  <c r="F284" i="3"/>
  <c r="H197" i="3"/>
  <c r="I197" i="3"/>
  <c r="N200" i="3"/>
  <c r="G198" i="3"/>
  <c r="J197" i="3"/>
  <c r="F285" i="3"/>
  <c r="E286" i="3"/>
  <c r="H198" i="3"/>
  <c r="I198" i="3"/>
  <c r="N201" i="3"/>
  <c r="G199" i="3"/>
  <c r="J198" i="3"/>
  <c r="E287" i="3"/>
  <c r="F286" i="3"/>
  <c r="H199" i="3"/>
  <c r="I199" i="3"/>
  <c r="N202" i="3"/>
  <c r="J199" i="3"/>
  <c r="G200" i="3"/>
  <c r="F287" i="3"/>
  <c r="E288" i="3"/>
  <c r="H200" i="3"/>
  <c r="I200" i="3"/>
  <c r="N203" i="3"/>
  <c r="G201" i="3"/>
  <c r="J200" i="3"/>
  <c r="E289" i="3"/>
  <c r="F288" i="3"/>
  <c r="H201" i="3"/>
  <c r="I201" i="3"/>
  <c r="N204" i="3"/>
  <c r="G202" i="3"/>
  <c r="J201" i="3"/>
  <c r="E290" i="3"/>
  <c r="F289" i="3"/>
  <c r="H202" i="3"/>
  <c r="I202" i="3"/>
  <c r="N205" i="3"/>
  <c r="G203" i="3"/>
  <c r="J202" i="3"/>
  <c r="E291" i="3"/>
  <c r="F290" i="3"/>
  <c r="H203" i="3"/>
  <c r="I203" i="3"/>
  <c r="N206" i="3"/>
  <c r="G204" i="3"/>
  <c r="J203" i="3"/>
  <c r="E292" i="3"/>
  <c r="F291" i="3"/>
  <c r="H204" i="3"/>
  <c r="I204" i="3"/>
  <c r="N207" i="3"/>
  <c r="G205" i="3"/>
  <c r="J204" i="3"/>
  <c r="E293" i="3"/>
  <c r="F292" i="3"/>
  <c r="H205" i="3"/>
  <c r="I205" i="3"/>
  <c r="N208" i="3"/>
  <c r="G206" i="3"/>
  <c r="J205" i="3"/>
  <c r="E294" i="3"/>
  <c r="F293" i="3"/>
  <c r="H206" i="3"/>
  <c r="I206" i="3"/>
  <c r="N209" i="3"/>
  <c r="G207" i="3"/>
  <c r="J206" i="3"/>
  <c r="E295" i="3"/>
  <c r="F294" i="3"/>
  <c r="H207" i="3"/>
  <c r="I207" i="3"/>
  <c r="N210" i="3"/>
  <c r="G208" i="3"/>
  <c r="J207" i="3"/>
  <c r="E296" i="3"/>
  <c r="F295" i="3"/>
  <c r="H208" i="3"/>
  <c r="I208" i="3"/>
  <c r="N211" i="3"/>
  <c r="G209" i="3"/>
  <c r="J208" i="3"/>
  <c r="E297" i="3"/>
  <c r="F296" i="3"/>
  <c r="H209" i="3"/>
  <c r="I209" i="3"/>
  <c r="N212" i="3"/>
  <c r="G210" i="3"/>
  <c r="J209" i="3"/>
  <c r="E298" i="3"/>
  <c r="F297" i="3"/>
  <c r="H210" i="3"/>
  <c r="I210" i="3"/>
  <c r="N213" i="3"/>
  <c r="G211" i="3"/>
  <c r="J210" i="3"/>
  <c r="E299" i="3"/>
  <c r="F298" i="3"/>
  <c r="H211" i="3"/>
  <c r="I211" i="3"/>
  <c r="N214" i="3"/>
  <c r="J211" i="3"/>
  <c r="G212" i="3"/>
  <c r="E300" i="3"/>
  <c r="F299" i="3"/>
  <c r="H212" i="3"/>
  <c r="I212" i="3"/>
  <c r="N215" i="3"/>
  <c r="G213" i="3"/>
  <c r="J212" i="3"/>
  <c r="E301" i="3"/>
  <c r="F300" i="3"/>
  <c r="H213" i="3"/>
  <c r="I213" i="3"/>
  <c r="N216" i="3"/>
  <c r="G214" i="3"/>
  <c r="J213" i="3"/>
  <c r="E302" i="3"/>
  <c r="F301" i="3"/>
  <c r="H214" i="3"/>
  <c r="I214" i="3"/>
  <c r="N217" i="3"/>
  <c r="G215" i="3"/>
  <c r="J214" i="3"/>
  <c r="E303" i="3"/>
  <c r="F302" i="3"/>
  <c r="H215" i="3"/>
  <c r="I215" i="3"/>
  <c r="N218" i="3"/>
  <c r="G216" i="3"/>
  <c r="J215" i="3"/>
  <c r="E304" i="3"/>
  <c r="F303" i="3"/>
  <c r="H216" i="3"/>
  <c r="I216" i="3"/>
  <c r="N219" i="3"/>
  <c r="G217" i="3"/>
  <c r="J216" i="3"/>
  <c r="E305" i="3"/>
  <c r="F304" i="3"/>
  <c r="H217" i="3"/>
  <c r="I217" i="3"/>
  <c r="N220" i="3"/>
  <c r="G218" i="3"/>
  <c r="H218" i="3"/>
  <c r="I218" i="3"/>
  <c r="J217" i="3"/>
  <c r="E306" i="3"/>
  <c r="F305" i="3"/>
  <c r="G219" i="3"/>
  <c r="H219" i="3"/>
  <c r="I219" i="3"/>
  <c r="J218" i="3"/>
  <c r="E307" i="3"/>
  <c r="F306" i="3"/>
  <c r="G220" i="3"/>
  <c r="H220" i="3"/>
  <c r="I220" i="3"/>
  <c r="J219" i="3"/>
  <c r="E308" i="3"/>
  <c r="F307" i="3"/>
  <c r="G221" i="3"/>
  <c r="H221" i="3"/>
  <c r="I221" i="3"/>
  <c r="J220" i="3"/>
  <c r="E309" i="3"/>
  <c r="F308" i="3"/>
  <c r="G222" i="3"/>
  <c r="H222" i="3"/>
  <c r="I222" i="3"/>
  <c r="J221" i="3"/>
  <c r="E310" i="3"/>
  <c r="F309" i="3"/>
  <c r="G223" i="3"/>
  <c r="H223" i="3"/>
  <c r="I223" i="3"/>
  <c r="J222" i="3"/>
  <c r="E311" i="3"/>
  <c r="F310" i="3"/>
  <c r="J223" i="3"/>
  <c r="G224" i="3"/>
  <c r="H224" i="3"/>
  <c r="I224" i="3"/>
  <c r="E312" i="3"/>
  <c r="F311" i="3"/>
  <c r="G225" i="3"/>
  <c r="H225" i="3"/>
  <c r="I225" i="3"/>
  <c r="J224" i="3"/>
  <c r="E313" i="3"/>
  <c r="F312" i="3"/>
  <c r="G226" i="3"/>
  <c r="H226" i="3"/>
  <c r="I226" i="3"/>
  <c r="J225" i="3"/>
  <c r="E314" i="3"/>
  <c r="F313" i="3"/>
  <c r="G227" i="3"/>
  <c r="H227" i="3"/>
  <c r="I227" i="3"/>
  <c r="J226" i="3"/>
  <c r="E315" i="3"/>
  <c r="F314" i="3"/>
  <c r="G228" i="3"/>
  <c r="H228" i="3"/>
  <c r="I228" i="3"/>
  <c r="J227" i="3"/>
  <c r="E316" i="3"/>
  <c r="F315" i="3"/>
  <c r="J228" i="3"/>
  <c r="G229" i="3"/>
  <c r="H229" i="3"/>
  <c r="I229" i="3"/>
  <c r="E317" i="3"/>
  <c r="F316" i="3"/>
  <c r="G230" i="3"/>
  <c r="H230" i="3"/>
  <c r="I230" i="3"/>
  <c r="J229" i="3"/>
  <c r="E318" i="3"/>
  <c r="F317" i="3"/>
  <c r="G231" i="3"/>
  <c r="H231" i="3"/>
  <c r="I231" i="3"/>
  <c r="J230" i="3"/>
  <c r="E319" i="3"/>
  <c r="F318" i="3"/>
  <c r="G232" i="3"/>
  <c r="H232" i="3"/>
  <c r="I232" i="3"/>
  <c r="J231" i="3"/>
  <c r="E320" i="3"/>
  <c r="F319" i="3"/>
  <c r="G233" i="3"/>
  <c r="H233" i="3"/>
  <c r="I233" i="3"/>
  <c r="J232" i="3"/>
  <c r="E321" i="3"/>
  <c r="F320" i="3"/>
  <c r="G234" i="3"/>
  <c r="H234" i="3"/>
  <c r="I234" i="3"/>
  <c r="J233" i="3"/>
  <c r="E322" i="3"/>
  <c r="F321" i="3"/>
  <c r="J234" i="3"/>
  <c r="G235" i="3"/>
  <c r="H235" i="3"/>
  <c r="I235" i="3"/>
  <c r="E323" i="3"/>
  <c r="F322" i="3"/>
  <c r="G236" i="3"/>
  <c r="H236" i="3"/>
  <c r="I236" i="3"/>
  <c r="J235" i="3"/>
  <c r="E324" i="3"/>
  <c r="F323" i="3"/>
  <c r="G237" i="3"/>
  <c r="H237" i="3"/>
  <c r="I237" i="3"/>
  <c r="J236" i="3"/>
  <c r="E325" i="3"/>
  <c r="F324" i="3"/>
  <c r="G238" i="3"/>
  <c r="H238" i="3"/>
  <c r="I238" i="3"/>
  <c r="J237" i="3"/>
  <c r="E326" i="3"/>
  <c r="F325" i="3"/>
  <c r="G239" i="3"/>
  <c r="H239" i="3"/>
  <c r="I239" i="3"/>
  <c r="J238" i="3"/>
  <c r="E327" i="3"/>
  <c r="F326" i="3"/>
  <c r="G240" i="3"/>
  <c r="H240" i="3"/>
  <c r="I240" i="3"/>
  <c r="J239" i="3"/>
  <c r="E328" i="3"/>
  <c r="F327" i="3"/>
  <c r="J240" i="3"/>
  <c r="G241" i="3"/>
  <c r="H241" i="3"/>
  <c r="I241" i="3"/>
  <c r="E329" i="3"/>
  <c r="F328" i="3"/>
  <c r="G242" i="3"/>
  <c r="H242" i="3"/>
  <c r="I242" i="3"/>
  <c r="J241" i="3"/>
  <c r="E330" i="3"/>
  <c r="F329" i="3"/>
  <c r="G243" i="3"/>
  <c r="H243" i="3"/>
  <c r="I243" i="3"/>
  <c r="J242" i="3"/>
  <c r="E331" i="3"/>
  <c r="F330" i="3"/>
  <c r="G244" i="3"/>
  <c r="H244" i="3"/>
  <c r="I244" i="3"/>
  <c r="J243" i="3"/>
  <c r="E332" i="3"/>
  <c r="F331" i="3"/>
  <c r="G245" i="3"/>
  <c r="H245" i="3"/>
  <c r="I245" i="3"/>
  <c r="J244" i="3"/>
  <c r="E333" i="3"/>
  <c r="F332" i="3"/>
  <c r="G246" i="3"/>
  <c r="H246" i="3"/>
  <c r="I246" i="3"/>
  <c r="J245" i="3"/>
  <c r="E334" i="3"/>
  <c r="F333" i="3"/>
  <c r="G247" i="3"/>
  <c r="H247" i="3"/>
  <c r="I247" i="3"/>
  <c r="J246" i="3"/>
  <c r="E335" i="3"/>
  <c r="F334" i="3"/>
  <c r="G248" i="3"/>
  <c r="H248" i="3"/>
  <c r="I248" i="3"/>
  <c r="J247" i="3"/>
  <c r="E336" i="3"/>
  <c r="F335" i="3"/>
  <c r="G249" i="3"/>
  <c r="H249" i="3"/>
  <c r="I249" i="3"/>
  <c r="J248" i="3"/>
  <c r="E337" i="3"/>
  <c r="F336" i="3"/>
  <c r="G250" i="3"/>
  <c r="H250" i="3"/>
  <c r="I250" i="3"/>
  <c r="J249" i="3"/>
  <c r="E338" i="3"/>
  <c r="F337" i="3"/>
  <c r="J250" i="3"/>
  <c r="G251" i="3"/>
  <c r="H251" i="3"/>
  <c r="I251" i="3"/>
  <c r="E339" i="3"/>
  <c r="F338" i="3"/>
  <c r="G252" i="3"/>
  <c r="H252" i="3"/>
  <c r="I252" i="3"/>
  <c r="J251" i="3"/>
  <c r="F339" i="3"/>
  <c r="E340" i="3"/>
  <c r="J252" i="3"/>
  <c r="G253" i="3"/>
  <c r="H253" i="3"/>
  <c r="I253" i="3"/>
  <c r="E341" i="3"/>
  <c r="F340" i="3"/>
  <c r="G254" i="3"/>
  <c r="H254" i="3"/>
  <c r="I254" i="3"/>
  <c r="J253" i="3"/>
  <c r="F341" i="3"/>
  <c r="E342" i="3"/>
  <c r="G255" i="3"/>
  <c r="H255" i="3"/>
  <c r="I255" i="3"/>
  <c r="J254" i="3"/>
  <c r="E343" i="3"/>
  <c r="F342" i="3"/>
  <c r="G256" i="3"/>
  <c r="H256" i="3"/>
  <c r="I256" i="3"/>
  <c r="J255" i="3"/>
  <c r="F343" i="3"/>
  <c r="E344" i="3"/>
  <c r="G257" i="3"/>
  <c r="H257" i="3"/>
  <c r="I257" i="3"/>
  <c r="J256" i="3"/>
  <c r="E345" i="3"/>
  <c r="F344" i="3"/>
  <c r="G258" i="3"/>
  <c r="H258" i="3"/>
  <c r="I258" i="3"/>
  <c r="J257" i="3"/>
  <c r="F345" i="3"/>
  <c r="E346" i="3"/>
  <c r="G259" i="3"/>
  <c r="H259" i="3"/>
  <c r="I259" i="3"/>
  <c r="J258" i="3"/>
  <c r="E347" i="3"/>
  <c r="F346" i="3"/>
  <c r="G260" i="3"/>
  <c r="H260" i="3"/>
  <c r="I260" i="3"/>
  <c r="J259" i="3"/>
  <c r="F347" i="3"/>
  <c r="E348" i="3"/>
  <c r="G261" i="3"/>
  <c r="H261" i="3"/>
  <c r="I261" i="3"/>
  <c r="J260" i="3"/>
  <c r="E349" i="3"/>
  <c r="F348" i="3"/>
  <c r="G262" i="3"/>
  <c r="H262" i="3"/>
  <c r="I262" i="3"/>
  <c r="J261" i="3"/>
  <c r="F349" i="3"/>
  <c r="E350" i="3"/>
  <c r="G263" i="3"/>
  <c r="H263" i="3"/>
  <c r="I263" i="3"/>
  <c r="J262" i="3"/>
  <c r="E351" i="3"/>
  <c r="F350" i="3"/>
  <c r="G264" i="3"/>
  <c r="H264" i="3"/>
  <c r="I264" i="3"/>
  <c r="J263" i="3"/>
  <c r="F351" i="3"/>
  <c r="E352" i="3"/>
  <c r="G265" i="3"/>
  <c r="H265" i="3"/>
  <c r="I265" i="3"/>
  <c r="J264" i="3"/>
  <c r="E353" i="3"/>
  <c r="F352" i="3"/>
  <c r="J265" i="3"/>
  <c r="G266" i="3"/>
  <c r="H266" i="3"/>
  <c r="I266" i="3"/>
  <c r="F353" i="3"/>
  <c r="E354" i="3"/>
  <c r="G267" i="3"/>
  <c r="H267" i="3"/>
  <c r="I267" i="3"/>
  <c r="J266" i="3"/>
  <c r="E355" i="3"/>
  <c r="F354" i="3"/>
  <c r="G268" i="3"/>
  <c r="H268" i="3"/>
  <c r="I268" i="3"/>
  <c r="J267" i="3"/>
  <c r="F355" i="3"/>
  <c r="E356" i="3"/>
  <c r="G269" i="3"/>
  <c r="H269" i="3"/>
  <c r="I269" i="3"/>
  <c r="J268" i="3"/>
  <c r="E357" i="3"/>
  <c r="F356" i="3"/>
  <c r="G270" i="3"/>
  <c r="H270" i="3"/>
  <c r="I270" i="3"/>
  <c r="J269" i="3"/>
  <c r="F357" i="3"/>
  <c r="E358" i="3"/>
  <c r="J270" i="3"/>
  <c r="G271" i="3"/>
  <c r="H271" i="3"/>
  <c r="I271" i="3"/>
  <c r="E359" i="3"/>
  <c r="F358" i="3"/>
  <c r="G272" i="3"/>
  <c r="H272" i="3"/>
  <c r="I272" i="3"/>
  <c r="J271" i="3"/>
  <c r="F359" i="3"/>
  <c r="E360" i="3"/>
  <c r="G273" i="3"/>
  <c r="H273" i="3"/>
  <c r="I273" i="3"/>
  <c r="J272" i="3"/>
  <c r="E361" i="3"/>
  <c r="F360" i="3"/>
  <c r="G274" i="3"/>
  <c r="H274" i="3"/>
  <c r="I274" i="3"/>
  <c r="J273" i="3"/>
  <c r="F361" i="3"/>
  <c r="E362" i="3"/>
  <c r="J274" i="3"/>
  <c r="G275" i="3"/>
  <c r="H275" i="3"/>
  <c r="I275" i="3"/>
  <c r="E363" i="3"/>
  <c r="F362" i="3"/>
  <c r="G276" i="3"/>
  <c r="H276" i="3"/>
  <c r="I276" i="3"/>
  <c r="J275" i="3"/>
  <c r="F363" i="3"/>
  <c r="E364" i="3"/>
  <c r="G277" i="3"/>
  <c r="H277" i="3"/>
  <c r="I277" i="3"/>
  <c r="J276" i="3"/>
  <c r="E365" i="3"/>
  <c r="F364" i="3"/>
  <c r="G278" i="3"/>
  <c r="H278" i="3"/>
  <c r="I278" i="3"/>
  <c r="J277" i="3"/>
  <c r="F365" i="3"/>
  <c r="E366" i="3"/>
  <c r="J278" i="3"/>
  <c r="G279" i="3"/>
  <c r="H279" i="3"/>
  <c r="I279" i="3"/>
  <c r="E367" i="3"/>
  <c r="F366" i="3"/>
  <c r="G280" i="3"/>
  <c r="H280" i="3"/>
  <c r="I280" i="3"/>
  <c r="J279" i="3"/>
  <c r="F367" i="3"/>
  <c r="E368" i="3"/>
  <c r="G281" i="3"/>
  <c r="H281" i="3"/>
  <c r="I281" i="3"/>
  <c r="J280" i="3"/>
  <c r="E369" i="3"/>
  <c r="F368" i="3"/>
  <c r="G282" i="3"/>
  <c r="H282" i="3"/>
  <c r="I282" i="3"/>
  <c r="J281" i="3"/>
  <c r="F369" i="3"/>
  <c r="E370" i="3"/>
  <c r="G283" i="3"/>
  <c r="H283" i="3"/>
  <c r="I283" i="3"/>
  <c r="J282" i="3"/>
  <c r="E371" i="3"/>
  <c r="F370" i="3"/>
  <c r="G284" i="3"/>
  <c r="H284" i="3"/>
  <c r="I284" i="3"/>
  <c r="J283" i="3"/>
  <c r="F371" i="3"/>
  <c r="E372" i="3"/>
  <c r="G285" i="3"/>
  <c r="H285" i="3"/>
  <c r="I285" i="3"/>
  <c r="J284" i="3"/>
  <c r="E373" i="3"/>
  <c r="F372" i="3"/>
  <c r="G286" i="3"/>
  <c r="H286" i="3"/>
  <c r="I286" i="3"/>
  <c r="J285" i="3"/>
  <c r="F373" i="3"/>
  <c r="E374" i="3"/>
  <c r="G287" i="3"/>
  <c r="H287" i="3"/>
  <c r="I287" i="3"/>
  <c r="J286" i="3"/>
  <c r="E375" i="3"/>
  <c r="F374" i="3"/>
  <c r="G288" i="3"/>
  <c r="H288" i="3"/>
  <c r="I288" i="3"/>
  <c r="J287" i="3"/>
  <c r="F375" i="3"/>
  <c r="E376" i="3"/>
  <c r="G289" i="3"/>
  <c r="H289" i="3"/>
  <c r="I289" i="3"/>
  <c r="J288" i="3"/>
  <c r="E377" i="3"/>
  <c r="F376" i="3"/>
  <c r="G290" i="3"/>
  <c r="H290" i="3"/>
  <c r="I290" i="3"/>
  <c r="J289" i="3"/>
  <c r="F377" i="3"/>
  <c r="E378" i="3"/>
  <c r="J290" i="3"/>
  <c r="G291" i="3"/>
  <c r="H291" i="3"/>
  <c r="I291" i="3"/>
  <c r="E379" i="3"/>
  <c r="F378" i="3"/>
  <c r="G292" i="3"/>
  <c r="H292" i="3"/>
  <c r="I292" i="3"/>
  <c r="J291" i="3"/>
  <c r="F379" i="3"/>
  <c r="E380" i="3"/>
  <c r="G293" i="3"/>
  <c r="H293" i="3"/>
  <c r="I293" i="3"/>
  <c r="J292" i="3"/>
  <c r="E381" i="3"/>
  <c r="F380" i="3"/>
  <c r="G294" i="3"/>
  <c r="H294" i="3"/>
  <c r="I294" i="3"/>
  <c r="J293" i="3"/>
  <c r="F381" i="3"/>
  <c r="E382" i="3"/>
  <c r="G295" i="3"/>
  <c r="H295" i="3"/>
  <c r="I295" i="3"/>
  <c r="J294" i="3"/>
  <c r="E383" i="3"/>
  <c r="F382" i="3"/>
  <c r="G296" i="3"/>
  <c r="H296" i="3"/>
  <c r="I296" i="3"/>
  <c r="J295" i="3"/>
  <c r="F383" i="3"/>
  <c r="E384" i="3"/>
  <c r="G297" i="3"/>
  <c r="H297" i="3"/>
  <c r="I297" i="3"/>
  <c r="J296" i="3"/>
  <c r="E385" i="3"/>
  <c r="F384" i="3"/>
  <c r="G298" i="3"/>
  <c r="H298" i="3"/>
  <c r="I298" i="3"/>
  <c r="J297" i="3"/>
  <c r="F385" i="3"/>
  <c r="E386" i="3"/>
  <c r="G299" i="3"/>
  <c r="H299" i="3"/>
  <c r="I299" i="3"/>
  <c r="J298" i="3"/>
  <c r="E387" i="3"/>
  <c r="F386" i="3"/>
  <c r="G300" i="3"/>
  <c r="H300" i="3"/>
  <c r="I300" i="3"/>
  <c r="J299" i="3"/>
  <c r="E388" i="3"/>
  <c r="F387" i="3"/>
  <c r="J300" i="3"/>
  <c r="G301" i="3"/>
  <c r="H301" i="3"/>
  <c r="I301" i="3"/>
  <c r="E389" i="3"/>
  <c r="F388" i="3"/>
  <c r="G302" i="3"/>
  <c r="H302" i="3"/>
  <c r="I302" i="3"/>
  <c r="J301" i="3"/>
  <c r="E390" i="3"/>
  <c r="F389" i="3"/>
  <c r="G303" i="3"/>
  <c r="H303" i="3"/>
  <c r="I303" i="3"/>
  <c r="J302" i="3"/>
  <c r="E391" i="3"/>
  <c r="F390" i="3"/>
  <c r="J303" i="3"/>
  <c r="G304" i="3"/>
  <c r="H304" i="3"/>
  <c r="I304" i="3"/>
  <c r="E392" i="3"/>
  <c r="F391" i="3"/>
  <c r="J304" i="3"/>
  <c r="G305" i="3"/>
  <c r="H305" i="3"/>
  <c r="I305" i="3"/>
  <c r="E393" i="3"/>
  <c r="F392" i="3"/>
  <c r="G306" i="3"/>
  <c r="H306" i="3"/>
  <c r="I306" i="3"/>
  <c r="J305" i="3"/>
  <c r="E394" i="3"/>
  <c r="F393" i="3"/>
  <c r="G307" i="3"/>
  <c r="H307" i="3"/>
  <c r="I307" i="3"/>
  <c r="J306" i="3"/>
  <c r="E395" i="3"/>
  <c r="F394" i="3"/>
  <c r="J307" i="3"/>
  <c r="G308" i="3"/>
  <c r="H308" i="3"/>
  <c r="I308" i="3"/>
  <c r="E396" i="3"/>
  <c r="F395" i="3"/>
  <c r="G309" i="3"/>
  <c r="H309" i="3"/>
  <c r="I309" i="3"/>
  <c r="J308" i="3"/>
  <c r="E397" i="3"/>
  <c r="F396" i="3"/>
  <c r="G310" i="3"/>
  <c r="H310" i="3"/>
  <c r="I310" i="3"/>
  <c r="J309" i="3"/>
  <c r="E398" i="3"/>
  <c r="F397" i="3"/>
  <c r="G311" i="3"/>
  <c r="H311" i="3"/>
  <c r="I311" i="3"/>
  <c r="J310" i="3"/>
  <c r="E399" i="3"/>
  <c r="F398" i="3"/>
  <c r="J311" i="3"/>
  <c r="G312" i="3"/>
  <c r="H312" i="3"/>
  <c r="I312" i="3"/>
  <c r="E400" i="3"/>
  <c r="F399" i="3"/>
  <c r="G313" i="3"/>
  <c r="H313" i="3"/>
  <c r="I313" i="3"/>
  <c r="J312" i="3"/>
  <c r="E401" i="3"/>
  <c r="F400" i="3"/>
  <c r="J313" i="3"/>
  <c r="G314" i="3"/>
  <c r="H314" i="3"/>
  <c r="I314" i="3"/>
  <c r="E402" i="3"/>
  <c r="F401" i="3"/>
  <c r="G315" i="3"/>
  <c r="H315" i="3"/>
  <c r="I315" i="3"/>
  <c r="J314" i="3"/>
  <c r="E403" i="3"/>
  <c r="F402" i="3"/>
  <c r="G316" i="3"/>
  <c r="H316" i="3"/>
  <c r="I316" i="3"/>
  <c r="J315" i="3"/>
  <c r="E404" i="3"/>
  <c r="F403" i="3"/>
  <c r="J316" i="3"/>
  <c r="G317" i="3"/>
  <c r="H317" i="3"/>
  <c r="I317" i="3"/>
  <c r="E405" i="3"/>
  <c r="F404" i="3"/>
  <c r="G318" i="3"/>
  <c r="H318" i="3"/>
  <c r="I318" i="3"/>
  <c r="J317" i="3"/>
  <c r="E406" i="3"/>
  <c r="F405" i="3"/>
  <c r="J318" i="3"/>
  <c r="G319" i="3"/>
  <c r="H319" i="3"/>
  <c r="I319" i="3"/>
  <c r="E407" i="3"/>
  <c r="F406" i="3"/>
  <c r="G320" i="3"/>
  <c r="H320" i="3"/>
  <c r="I320" i="3"/>
  <c r="J319" i="3"/>
  <c r="E408" i="3"/>
  <c r="F407" i="3"/>
  <c r="G321" i="3"/>
  <c r="H321" i="3"/>
  <c r="I321" i="3"/>
  <c r="J320" i="3"/>
  <c r="E409" i="3"/>
  <c r="F408" i="3"/>
  <c r="G322" i="3"/>
  <c r="H322" i="3"/>
  <c r="I322" i="3"/>
  <c r="J321" i="3"/>
  <c r="E410" i="3"/>
  <c r="F409" i="3"/>
  <c r="J322" i="3"/>
  <c r="G323" i="3"/>
  <c r="H323" i="3"/>
  <c r="I323" i="3"/>
  <c r="E411" i="3"/>
  <c r="F410" i="3"/>
  <c r="G324" i="3"/>
  <c r="H324" i="3"/>
  <c r="I324" i="3"/>
  <c r="J323" i="3"/>
  <c r="E412" i="3"/>
  <c r="F411" i="3"/>
  <c r="J324" i="3"/>
  <c r="G325" i="3"/>
  <c r="H325" i="3"/>
  <c r="I325" i="3"/>
  <c r="E413" i="3"/>
  <c r="F412" i="3"/>
  <c r="G326" i="3"/>
  <c r="H326" i="3"/>
  <c r="I326" i="3"/>
  <c r="J325" i="3"/>
  <c r="E414" i="3"/>
  <c r="F413" i="3"/>
  <c r="G327" i="3"/>
  <c r="H327" i="3"/>
  <c r="I327" i="3"/>
  <c r="J326" i="3"/>
  <c r="E415" i="3"/>
  <c r="F414" i="3"/>
  <c r="J327" i="3"/>
  <c r="G328" i="3"/>
  <c r="H328" i="3"/>
  <c r="J328" i="3"/>
  <c r="E416" i="3"/>
  <c r="F415" i="3"/>
  <c r="I328" i="3"/>
  <c r="E417" i="3"/>
  <c r="F416" i="3"/>
  <c r="G329" i="3"/>
  <c r="H329" i="3"/>
  <c r="J329" i="3"/>
  <c r="E418" i="3"/>
  <c r="F417" i="3"/>
  <c r="I329" i="3"/>
  <c r="E419" i="3"/>
  <c r="F418" i="3"/>
  <c r="G330" i="3"/>
  <c r="H330" i="3"/>
  <c r="J330" i="3"/>
  <c r="E420" i="3"/>
  <c r="F419" i="3"/>
  <c r="I330" i="3"/>
  <c r="G331" i="3"/>
  <c r="H331" i="3"/>
  <c r="I331" i="3"/>
  <c r="E421" i="3"/>
  <c r="F420" i="3"/>
  <c r="G332" i="3"/>
  <c r="H332" i="3"/>
  <c r="I332" i="3"/>
  <c r="J331" i="3"/>
  <c r="E422" i="3"/>
  <c r="F421" i="3"/>
  <c r="J332" i="3"/>
  <c r="G333" i="3"/>
  <c r="H333" i="3"/>
  <c r="I333" i="3"/>
  <c r="E423" i="3"/>
  <c r="F422" i="3"/>
  <c r="J333" i="3"/>
  <c r="G334" i="3"/>
  <c r="H334" i="3"/>
  <c r="I334" i="3"/>
  <c r="E424" i="3"/>
  <c r="F423" i="3"/>
  <c r="J334" i="3"/>
  <c r="G335" i="3"/>
  <c r="H335" i="3"/>
  <c r="J335" i="3"/>
  <c r="E425" i="3"/>
  <c r="F424" i="3"/>
  <c r="I335" i="3"/>
  <c r="G336" i="3"/>
  <c r="H336" i="3"/>
  <c r="I336" i="3"/>
  <c r="E426" i="3"/>
  <c r="F425" i="3"/>
  <c r="G337" i="3"/>
  <c r="H337" i="3"/>
  <c r="I337" i="3"/>
  <c r="J336" i="3"/>
  <c r="E427" i="3"/>
  <c r="F426" i="3"/>
  <c r="G338" i="3"/>
  <c r="H338" i="3"/>
  <c r="I338" i="3"/>
  <c r="J337" i="3"/>
  <c r="E428" i="3"/>
  <c r="F427" i="3"/>
  <c r="J338" i="3"/>
  <c r="G339" i="3"/>
  <c r="H339" i="3"/>
  <c r="I339" i="3"/>
  <c r="E429" i="3"/>
  <c r="F428" i="3"/>
  <c r="G340" i="3"/>
  <c r="H340" i="3"/>
  <c r="I340" i="3"/>
  <c r="J339" i="3"/>
  <c r="E430" i="3"/>
  <c r="F429" i="3"/>
  <c r="G341" i="3"/>
  <c r="H341" i="3"/>
  <c r="I341" i="3"/>
  <c r="J340" i="3"/>
  <c r="E431" i="3"/>
  <c r="F430" i="3"/>
  <c r="G342" i="3"/>
  <c r="H342" i="3"/>
  <c r="I342" i="3"/>
  <c r="J341" i="3"/>
  <c r="E432" i="3"/>
  <c r="F431" i="3"/>
  <c r="J342" i="3"/>
  <c r="G343" i="3"/>
  <c r="H343" i="3"/>
  <c r="I343" i="3"/>
  <c r="E433" i="3"/>
  <c r="F432" i="3"/>
  <c r="J343" i="3"/>
  <c r="G344" i="3"/>
  <c r="H344" i="3"/>
  <c r="I344" i="3"/>
  <c r="E434" i="3"/>
  <c r="F433" i="3"/>
  <c r="J344" i="3"/>
  <c r="G345" i="3"/>
  <c r="H345" i="3"/>
  <c r="I345" i="3"/>
  <c r="E435" i="3"/>
  <c r="F434" i="3"/>
  <c r="J345" i="3"/>
  <c r="G346" i="3"/>
  <c r="H346" i="3"/>
  <c r="I346" i="3"/>
  <c r="E436" i="3"/>
  <c r="F435" i="3"/>
  <c r="G347" i="3"/>
  <c r="H347" i="3"/>
  <c r="I347" i="3"/>
  <c r="J346" i="3"/>
  <c r="E437" i="3"/>
  <c r="F436" i="3"/>
  <c r="G348" i="3"/>
  <c r="H348" i="3"/>
  <c r="I348" i="3"/>
  <c r="J347" i="3"/>
  <c r="E438" i="3"/>
  <c r="F437" i="3"/>
  <c r="J348" i="3"/>
  <c r="G349" i="3"/>
  <c r="H349" i="3"/>
  <c r="I349" i="3"/>
  <c r="E439" i="3"/>
  <c r="F438" i="3"/>
  <c r="G350" i="3"/>
  <c r="H350" i="3"/>
  <c r="I350" i="3"/>
  <c r="J349" i="3"/>
  <c r="E440" i="3"/>
  <c r="F439" i="3"/>
  <c r="J350" i="3"/>
  <c r="G351" i="3"/>
  <c r="H351" i="3"/>
  <c r="J351" i="3"/>
  <c r="E441" i="3"/>
  <c r="F440" i="3"/>
  <c r="I351" i="3"/>
  <c r="E442" i="3"/>
  <c r="F441" i="3"/>
  <c r="G352" i="3"/>
  <c r="H352" i="3"/>
  <c r="J352" i="3"/>
  <c r="E443" i="3"/>
  <c r="F442" i="3"/>
  <c r="I352" i="3"/>
  <c r="E444" i="3"/>
  <c r="F443" i="3"/>
  <c r="G353" i="3"/>
  <c r="H353" i="3"/>
  <c r="J353" i="3"/>
  <c r="E445" i="3"/>
  <c r="F444" i="3"/>
  <c r="I353" i="3"/>
  <c r="E446" i="3"/>
  <c r="F445" i="3"/>
  <c r="G354" i="3"/>
  <c r="H354" i="3"/>
  <c r="J354" i="3"/>
  <c r="F446" i="3"/>
  <c r="E447" i="3"/>
  <c r="I354" i="3"/>
  <c r="E448" i="3"/>
  <c r="F447" i="3"/>
  <c r="G355" i="3"/>
  <c r="H355" i="3"/>
  <c r="J355" i="3"/>
  <c r="F448" i="3"/>
  <c r="E449" i="3"/>
  <c r="I355" i="3"/>
  <c r="E450" i="3"/>
  <c r="F449" i="3"/>
  <c r="G356" i="3"/>
  <c r="H356" i="3"/>
  <c r="J356" i="3"/>
  <c r="F450" i="3"/>
  <c r="E451" i="3"/>
  <c r="I356" i="3"/>
  <c r="E452" i="3"/>
  <c r="F451" i="3"/>
  <c r="G357" i="3"/>
  <c r="H357" i="3"/>
  <c r="J357" i="3"/>
  <c r="F452" i="3"/>
  <c r="E453" i="3"/>
  <c r="I357" i="3"/>
  <c r="E454" i="3"/>
  <c r="F453" i="3"/>
  <c r="G358" i="3"/>
  <c r="H358" i="3"/>
  <c r="J358" i="3"/>
  <c r="F454" i="3"/>
  <c r="E455" i="3"/>
  <c r="I358" i="3"/>
  <c r="E456" i="3"/>
  <c r="F455" i="3"/>
  <c r="G359" i="3"/>
  <c r="H359" i="3"/>
  <c r="J359" i="3"/>
  <c r="F456" i="3"/>
  <c r="E457" i="3"/>
  <c r="I359" i="3"/>
  <c r="E458" i="3"/>
  <c r="F457" i="3"/>
  <c r="G360" i="3"/>
  <c r="H360" i="3"/>
  <c r="J360" i="3"/>
  <c r="F458" i="3"/>
  <c r="E459" i="3"/>
  <c r="I360" i="3"/>
  <c r="E460" i="3"/>
  <c r="F459" i="3"/>
  <c r="G361" i="3"/>
  <c r="H361" i="3"/>
  <c r="J361" i="3"/>
  <c r="F460" i="3"/>
  <c r="E461" i="3"/>
  <c r="I361" i="3"/>
  <c r="E462" i="3"/>
  <c r="F461" i="3"/>
  <c r="G362" i="3"/>
  <c r="H362" i="3"/>
  <c r="J362" i="3"/>
  <c r="F462" i="3"/>
  <c r="E463" i="3"/>
  <c r="I362" i="3"/>
  <c r="E464" i="3"/>
  <c r="F463" i="3"/>
  <c r="G363" i="3"/>
  <c r="H363" i="3"/>
  <c r="J363" i="3"/>
  <c r="F464" i="3"/>
  <c r="E465" i="3"/>
  <c r="I363" i="3"/>
  <c r="E466" i="3"/>
  <c r="F465" i="3"/>
  <c r="G364" i="3"/>
  <c r="H364" i="3"/>
  <c r="J364" i="3"/>
  <c r="F466" i="3"/>
  <c r="E467" i="3"/>
  <c r="I364" i="3"/>
  <c r="E468" i="3"/>
  <c r="F467" i="3"/>
  <c r="G365" i="3"/>
  <c r="H365" i="3"/>
  <c r="J365" i="3"/>
  <c r="F468" i="3"/>
  <c r="E469" i="3"/>
  <c r="I365" i="3"/>
  <c r="E470" i="3"/>
  <c r="F469" i="3"/>
  <c r="G366" i="3"/>
  <c r="H366" i="3"/>
  <c r="J366" i="3"/>
  <c r="F470" i="3"/>
  <c r="E471" i="3"/>
  <c r="I366" i="3"/>
  <c r="E472" i="3"/>
  <c r="F471" i="3"/>
  <c r="G367" i="3"/>
  <c r="H367" i="3"/>
  <c r="J367" i="3"/>
  <c r="F472" i="3"/>
  <c r="E473" i="3"/>
  <c r="I367" i="3"/>
  <c r="E474" i="3"/>
  <c r="F473" i="3"/>
  <c r="G368" i="3"/>
  <c r="H368" i="3"/>
  <c r="J368" i="3"/>
  <c r="F474" i="3"/>
  <c r="E475" i="3"/>
  <c r="I368" i="3"/>
  <c r="E476" i="3"/>
  <c r="F475" i="3"/>
  <c r="G369" i="3"/>
  <c r="H369" i="3"/>
  <c r="J369" i="3"/>
  <c r="F476" i="3"/>
  <c r="E477" i="3"/>
  <c r="I369" i="3"/>
  <c r="G370" i="3"/>
  <c r="H370" i="3"/>
  <c r="I370" i="3"/>
  <c r="E478" i="3"/>
  <c r="F477" i="3"/>
  <c r="G371" i="3"/>
  <c r="H371" i="3"/>
  <c r="I371" i="3"/>
  <c r="J370" i="3"/>
  <c r="F478" i="3"/>
  <c r="E479" i="3"/>
  <c r="J371" i="3"/>
  <c r="G372" i="3"/>
  <c r="H372" i="3"/>
  <c r="J372" i="3"/>
  <c r="E480" i="3"/>
  <c r="F479" i="3"/>
  <c r="I372" i="3"/>
  <c r="G373" i="3"/>
  <c r="H373" i="3"/>
  <c r="I373" i="3"/>
  <c r="F480" i="3"/>
  <c r="E481" i="3"/>
  <c r="G374" i="3"/>
  <c r="H374" i="3"/>
  <c r="I374" i="3"/>
  <c r="J373" i="3"/>
  <c r="E482" i="3"/>
  <c r="F481" i="3"/>
  <c r="J374" i="3"/>
  <c r="G375" i="3"/>
  <c r="H375" i="3"/>
  <c r="I375" i="3"/>
  <c r="F482" i="3"/>
  <c r="E483" i="3"/>
  <c r="J375" i="3"/>
  <c r="G376" i="3"/>
  <c r="H376" i="3"/>
  <c r="J376" i="3"/>
  <c r="E484" i="3"/>
  <c r="F483" i="3"/>
  <c r="I376" i="3"/>
  <c r="F484" i="3"/>
  <c r="E485" i="3"/>
  <c r="G377" i="3"/>
  <c r="H377" i="3"/>
  <c r="J377" i="3"/>
  <c r="E486" i="3"/>
  <c r="F485" i="3"/>
  <c r="I377" i="3"/>
  <c r="F486" i="3"/>
  <c r="E487" i="3"/>
  <c r="G378" i="3"/>
  <c r="H378" i="3"/>
  <c r="J378" i="3"/>
  <c r="E488" i="3"/>
  <c r="F487" i="3"/>
  <c r="I378" i="3"/>
  <c r="F488" i="3"/>
  <c r="E489" i="3"/>
  <c r="G379" i="3"/>
  <c r="H379" i="3"/>
  <c r="J379" i="3"/>
  <c r="E490" i="3"/>
  <c r="F489" i="3"/>
  <c r="I379" i="3"/>
  <c r="F490" i="3"/>
  <c r="E491" i="3"/>
  <c r="G380" i="3"/>
  <c r="H380" i="3"/>
  <c r="J380" i="3"/>
  <c r="E492" i="3"/>
  <c r="F491" i="3"/>
  <c r="I380" i="3"/>
  <c r="F492" i="3"/>
  <c r="E493" i="3"/>
  <c r="G381" i="3"/>
  <c r="H381" i="3"/>
  <c r="J381" i="3"/>
  <c r="E494" i="3"/>
  <c r="F493" i="3"/>
  <c r="I381" i="3"/>
  <c r="F494" i="3"/>
  <c r="E495" i="3"/>
  <c r="G382" i="3"/>
  <c r="H382" i="3"/>
  <c r="J382" i="3"/>
  <c r="E496" i="3"/>
  <c r="F495" i="3"/>
  <c r="I382" i="3"/>
  <c r="F496" i="3"/>
  <c r="E497" i="3"/>
  <c r="G383" i="3"/>
  <c r="H383" i="3"/>
  <c r="J383" i="3"/>
  <c r="E498" i="3"/>
  <c r="F497" i="3"/>
  <c r="I383" i="3"/>
  <c r="G384" i="3"/>
  <c r="H384" i="3"/>
  <c r="I384" i="3"/>
  <c r="F498" i="3"/>
  <c r="E499" i="3"/>
  <c r="G385" i="3"/>
  <c r="H385" i="3"/>
  <c r="I385" i="3"/>
  <c r="J384" i="3"/>
  <c r="E500" i="3"/>
  <c r="F499" i="3"/>
  <c r="G386" i="3"/>
  <c r="H386" i="3"/>
  <c r="I386" i="3"/>
  <c r="J385" i="3"/>
  <c r="F500" i="3"/>
  <c r="B23" i="3"/>
  <c r="G387" i="3"/>
  <c r="H387" i="3"/>
  <c r="I387" i="3"/>
  <c r="J386" i="3"/>
  <c r="G388" i="3"/>
  <c r="H388" i="3"/>
  <c r="I388" i="3"/>
  <c r="J387" i="3"/>
  <c r="G389" i="3"/>
  <c r="H389" i="3"/>
  <c r="I389" i="3"/>
  <c r="J388" i="3"/>
  <c r="G390" i="3"/>
  <c r="H390" i="3"/>
  <c r="I390" i="3"/>
  <c r="J389" i="3"/>
  <c r="J390" i="3"/>
  <c r="G391" i="3"/>
  <c r="H391" i="3"/>
  <c r="J391" i="3"/>
  <c r="I391" i="3"/>
  <c r="G392" i="3"/>
  <c r="H392" i="3"/>
  <c r="J392" i="3"/>
  <c r="I392" i="3"/>
  <c r="G393" i="3"/>
  <c r="H393" i="3"/>
  <c r="J393" i="3"/>
  <c r="I393" i="3"/>
  <c r="G394" i="3"/>
  <c r="H394" i="3"/>
  <c r="J394" i="3"/>
  <c r="I394" i="3"/>
  <c r="G395" i="3"/>
  <c r="H395" i="3"/>
  <c r="J395" i="3"/>
  <c r="I395" i="3"/>
  <c r="G396" i="3"/>
  <c r="H396" i="3"/>
  <c r="J396" i="3"/>
  <c r="I396" i="3"/>
  <c r="G397" i="3"/>
  <c r="H397" i="3"/>
  <c r="J397" i="3"/>
  <c r="I397" i="3"/>
  <c r="G398" i="3"/>
  <c r="H398" i="3"/>
  <c r="J398" i="3"/>
  <c r="I398" i="3"/>
  <c r="G399" i="3"/>
  <c r="H399" i="3"/>
  <c r="J399" i="3"/>
  <c r="I399" i="3"/>
  <c r="G400" i="3"/>
  <c r="H400" i="3"/>
  <c r="J400" i="3"/>
  <c r="I400" i="3"/>
  <c r="G401" i="3"/>
  <c r="H401" i="3"/>
  <c r="J401" i="3"/>
  <c r="I401" i="3"/>
  <c r="G402" i="3"/>
  <c r="H402" i="3"/>
  <c r="J402" i="3"/>
  <c r="I402" i="3"/>
  <c r="G403" i="3"/>
  <c r="H403" i="3"/>
  <c r="J403" i="3"/>
  <c r="I403" i="3"/>
  <c r="G404" i="3"/>
  <c r="H404" i="3"/>
  <c r="J404" i="3"/>
  <c r="I404" i="3"/>
  <c r="G405" i="3"/>
  <c r="H405" i="3"/>
  <c r="J405" i="3"/>
  <c r="I405" i="3"/>
  <c r="G406" i="3"/>
  <c r="H406" i="3"/>
  <c r="J406" i="3"/>
  <c r="I406" i="3"/>
  <c r="G407" i="3"/>
  <c r="H407" i="3"/>
  <c r="J407" i="3"/>
  <c r="I407" i="3"/>
  <c r="G408" i="3"/>
  <c r="H408" i="3"/>
  <c r="J408" i="3"/>
  <c r="I408" i="3"/>
  <c r="G409" i="3"/>
  <c r="H409" i="3"/>
  <c r="J409" i="3"/>
  <c r="I409" i="3"/>
  <c r="G410" i="3"/>
  <c r="H410" i="3"/>
  <c r="J410" i="3"/>
  <c r="I410" i="3"/>
  <c r="G411" i="3"/>
  <c r="H411" i="3"/>
  <c r="J411" i="3"/>
  <c r="I411" i="3"/>
  <c r="G412" i="3"/>
  <c r="H412" i="3"/>
  <c r="J412" i="3"/>
  <c r="I412" i="3"/>
  <c r="G413" i="3"/>
  <c r="H413" i="3"/>
  <c r="J413" i="3"/>
  <c r="I413" i="3"/>
  <c r="G414" i="3"/>
  <c r="H414" i="3"/>
  <c r="J414" i="3"/>
  <c r="I414" i="3"/>
  <c r="G415" i="3"/>
  <c r="H415" i="3"/>
  <c r="J415" i="3"/>
  <c r="I415" i="3"/>
  <c r="G416" i="3"/>
  <c r="H416" i="3"/>
  <c r="J416" i="3"/>
  <c r="I416" i="3"/>
  <c r="G417" i="3"/>
  <c r="H417" i="3"/>
  <c r="J417" i="3"/>
  <c r="I417" i="3"/>
  <c r="G418" i="3"/>
  <c r="H418" i="3"/>
  <c r="J418" i="3"/>
  <c r="I418" i="3"/>
  <c r="G419" i="3"/>
  <c r="H419" i="3"/>
  <c r="J419" i="3"/>
  <c r="I419" i="3"/>
  <c r="G420" i="3"/>
  <c r="H420" i="3"/>
  <c r="J420" i="3"/>
  <c r="I420" i="3"/>
  <c r="G421" i="3"/>
  <c r="H421" i="3"/>
  <c r="J421" i="3"/>
  <c r="I421" i="3"/>
  <c r="G422" i="3"/>
  <c r="H422" i="3"/>
  <c r="J422" i="3"/>
  <c r="I422" i="3"/>
  <c r="G423" i="3"/>
  <c r="H423" i="3"/>
  <c r="J423" i="3"/>
  <c r="I423" i="3"/>
  <c r="G424" i="3"/>
  <c r="H424" i="3"/>
  <c r="J424" i="3"/>
  <c r="I424" i="3"/>
  <c r="G425" i="3"/>
  <c r="H425" i="3"/>
  <c r="J425" i="3"/>
  <c r="I425" i="3"/>
  <c r="G426" i="3"/>
  <c r="H426" i="3"/>
  <c r="J426" i="3"/>
  <c r="I426" i="3"/>
  <c r="G427" i="3"/>
  <c r="H427" i="3"/>
  <c r="J427" i="3"/>
  <c r="I427" i="3"/>
  <c r="G428" i="3"/>
  <c r="H428" i="3"/>
  <c r="J428" i="3"/>
  <c r="I428" i="3"/>
  <c r="G429" i="3"/>
  <c r="H429" i="3"/>
  <c r="J429" i="3"/>
  <c r="I429" i="3"/>
  <c r="G430" i="3"/>
  <c r="H430" i="3"/>
  <c r="J430" i="3"/>
  <c r="I430" i="3"/>
  <c r="G431" i="3"/>
  <c r="H431" i="3"/>
  <c r="J431" i="3"/>
  <c r="I431" i="3"/>
  <c r="G432" i="3"/>
  <c r="H432" i="3"/>
  <c r="J432" i="3"/>
  <c r="I432" i="3"/>
  <c r="G433" i="3"/>
  <c r="H433" i="3"/>
  <c r="J433" i="3"/>
  <c r="I433" i="3"/>
  <c r="G434" i="3"/>
  <c r="H434" i="3"/>
  <c r="J434" i="3"/>
  <c r="I434" i="3"/>
  <c r="G435" i="3"/>
  <c r="H435" i="3"/>
  <c r="J435" i="3"/>
  <c r="I435" i="3"/>
  <c r="G436" i="3"/>
  <c r="H436" i="3"/>
  <c r="J436" i="3"/>
  <c r="I436" i="3"/>
  <c r="G437" i="3"/>
  <c r="H437" i="3"/>
  <c r="J437" i="3"/>
  <c r="I437" i="3"/>
  <c r="G438" i="3"/>
  <c r="H438" i="3"/>
  <c r="J438" i="3"/>
  <c r="I438" i="3"/>
  <c r="G439" i="3"/>
  <c r="H439" i="3"/>
  <c r="J439" i="3"/>
  <c r="I439" i="3"/>
  <c r="G440" i="3"/>
  <c r="H440" i="3"/>
  <c r="J440" i="3"/>
  <c r="I440" i="3"/>
  <c r="G441" i="3"/>
  <c r="H441" i="3"/>
  <c r="J441" i="3"/>
  <c r="I441" i="3"/>
  <c r="G442" i="3"/>
  <c r="H442" i="3"/>
  <c r="J442" i="3"/>
  <c r="I442" i="3"/>
  <c r="G443" i="3"/>
  <c r="H443" i="3"/>
  <c r="J443" i="3"/>
  <c r="I443" i="3"/>
  <c r="G444" i="3"/>
  <c r="H444" i="3"/>
  <c r="J444" i="3"/>
  <c r="I444" i="3"/>
  <c r="G445" i="3"/>
  <c r="H445" i="3"/>
  <c r="J445" i="3"/>
  <c r="I445" i="3"/>
  <c r="G446" i="3"/>
  <c r="H446" i="3"/>
  <c r="J446" i="3"/>
  <c r="I446" i="3"/>
  <c r="G447" i="3"/>
  <c r="H447" i="3"/>
  <c r="J447" i="3"/>
  <c r="I447" i="3"/>
  <c r="G448" i="3"/>
  <c r="H448" i="3"/>
  <c r="J448" i="3"/>
  <c r="I448" i="3"/>
  <c r="G449" i="3"/>
  <c r="H449" i="3"/>
  <c r="J449" i="3"/>
  <c r="I449" i="3"/>
  <c r="G450" i="3"/>
  <c r="H450" i="3"/>
  <c r="J450" i="3"/>
  <c r="I450" i="3"/>
  <c r="G451" i="3"/>
  <c r="H451" i="3"/>
  <c r="J451" i="3"/>
  <c r="I451" i="3"/>
  <c r="G452" i="3"/>
  <c r="H452" i="3"/>
  <c r="J452" i="3"/>
  <c r="I452" i="3"/>
  <c r="G453" i="3"/>
  <c r="H453" i="3"/>
  <c r="J453" i="3"/>
  <c r="I453" i="3"/>
  <c r="G454" i="3"/>
  <c r="H454" i="3"/>
  <c r="J454" i="3"/>
  <c r="I454" i="3"/>
  <c r="G455" i="3"/>
  <c r="H455" i="3"/>
  <c r="I455" i="3"/>
  <c r="G456" i="3"/>
  <c r="H456" i="3"/>
  <c r="I456" i="3"/>
  <c r="J455" i="3"/>
  <c r="G457" i="3"/>
  <c r="H457" i="3"/>
  <c r="I457" i="3"/>
  <c r="J456" i="3"/>
  <c r="J457" i="3"/>
  <c r="G458" i="3"/>
  <c r="H458" i="3"/>
  <c r="I458" i="3"/>
  <c r="G459" i="3"/>
  <c r="H459" i="3"/>
  <c r="I459" i="3"/>
  <c r="J458" i="3"/>
  <c r="G460" i="3"/>
  <c r="H460" i="3"/>
  <c r="I460" i="3"/>
  <c r="J459" i="3"/>
  <c r="J460" i="3"/>
  <c r="G461" i="3"/>
  <c r="H461" i="3"/>
  <c r="I461" i="3"/>
  <c r="G462" i="3"/>
  <c r="H462" i="3"/>
  <c r="I462" i="3"/>
  <c r="J461" i="3"/>
  <c r="G463" i="3"/>
  <c r="H463" i="3"/>
  <c r="I463" i="3"/>
  <c r="J462" i="3"/>
  <c r="G464" i="3"/>
  <c r="H464" i="3"/>
  <c r="I464" i="3"/>
  <c r="J463" i="3"/>
  <c r="G465" i="3"/>
  <c r="H465" i="3"/>
  <c r="I465" i="3"/>
  <c r="J464" i="3"/>
  <c r="G466" i="3"/>
  <c r="H466" i="3"/>
  <c r="I466" i="3"/>
  <c r="J465" i="3"/>
  <c r="G467" i="3"/>
  <c r="H467" i="3"/>
  <c r="I467" i="3"/>
  <c r="J466" i="3"/>
  <c r="G468" i="3"/>
  <c r="H468" i="3"/>
  <c r="I468" i="3"/>
  <c r="J467" i="3"/>
  <c r="G469" i="3"/>
  <c r="H469" i="3"/>
  <c r="I469" i="3"/>
  <c r="J468" i="3"/>
  <c r="G470" i="3"/>
  <c r="H470" i="3"/>
  <c r="I470" i="3"/>
  <c r="J469" i="3"/>
  <c r="G471" i="3"/>
  <c r="H471" i="3"/>
  <c r="I471" i="3"/>
  <c r="J470" i="3"/>
  <c r="G472" i="3"/>
  <c r="H472" i="3"/>
  <c r="I472" i="3"/>
  <c r="J471" i="3"/>
  <c r="G473" i="3"/>
  <c r="H473" i="3"/>
  <c r="I473" i="3"/>
  <c r="J472" i="3"/>
  <c r="G474" i="3"/>
  <c r="H474" i="3"/>
  <c r="I474" i="3"/>
  <c r="J473" i="3"/>
  <c r="G475" i="3"/>
  <c r="H475" i="3"/>
  <c r="I475" i="3"/>
  <c r="J474" i="3"/>
  <c r="G476" i="3"/>
  <c r="H476" i="3"/>
  <c r="I476" i="3"/>
  <c r="J475" i="3"/>
  <c r="G477" i="3"/>
  <c r="H477" i="3"/>
  <c r="I477" i="3"/>
  <c r="J476" i="3"/>
  <c r="G478" i="3"/>
  <c r="H478" i="3"/>
  <c r="I478" i="3"/>
  <c r="J477" i="3"/>
  <c r="G479" i="3"/>
  <c r="H479" i="3"/>
  <c r="I479" i="3"/>
  <c r="J478" i="3"/>
  <c r="G480" i="3"/>
  <c r="H480" i="3"/>
  <c r="I480" i="3"/>
  <c r="J479" i="3"/>
  <c r="J480" i="3"/>
  <c r="G481" i="3"/>
  <c r="H481" i="3"/>
  <c r="I481" i="3"/>
  <c r="G482" i="3"/>
  <c r="H482" i="3"/>
  <c r="I482" i="3"/>
  <c r="J481" i="3"/>
  <c r="G483" i="3"/>
  <c r="H483" i="3"/>
  <c r="I483" i="3"/>
  <c r="J482" i="3"/>
  <c r="G484" i="3"/>
  <c r="H484" i="3"/>
  <c r="I484" i="3"/>
  <c r="J483" i="3"/>
  <c r="G485" i="3"/>
  <c r="H485" i="3"/>
  <c r="I485" i="3"/>
  <c r="J484" i="3"/>
  <c r="G486" i="3"/>
  <c r="H486" i="3"/>
  <c r="I486" i="3"/>
  <c r="J485" i="3"/>
  <c r="G487" i="3"/>
  <c r="H487" i="3"/>
  <c r="I487" i="3"/>
  <c r="J486" i="3"/>
  <c r="G488" i="3"/>
  <c r="H488" i="3"/>
  <c r="I488" i="3"/>
  <c r="J487" i="3"/>
  <c r="G489" i="3"/>
  <c r="H489" i="3"/>
  <c r="I489" i="3"/>
  <c r="J488" i="3"/>
  <c r="G490" i="3"/>
  <c r="H490" i="3"/>
  <c r="I490" i="3"/>
  <c r="J489" i="3"/>
  <c r="G491" i="3"/>
  <c r="H491" i="3"/>
  <c r="I491" i="3"/>
  <c r="J490" i="3"/>
  <c r="G492" i="3"/>
  <c r="H492" i="3"/>
  <c r="I492" i="3"/>
  <c r="J491" i="3"/>
  <c r="G493" i="3"/>
  <c r="H493" i="3"/>
  <c r="I493" i="3"/>
  <c r="J492" i="3"/>
  <c r="G494" i="3"/>
  <c r="H494" i="3"/>
  <c r="I494" i="3"/>
  <c r="J493" i="3"/>
  <c r="J494" i="3"/>
  <c r="G495" i="3"/>
  <c r="H495" i="3"/>
  <c r="J495" i="3"/>
  <c r="I495" i="3"/>
  <c r="G496" i="3"/>
  <c r="H496" i="3"/>
  <c r="J496" i="3"/>
  <c r="I496" i="3"/>
  <c r="G497" i="3"/>
  <c r="H497" i="3"/>
  <c r="J497" i="3"/>
  <c r="I497" i="3"/>
  <c r="G498" i="3"/>
  <c r="H498" i="3"/>
  <c r="J498" i="3"/>
  <c r="I498" i="3"/>
  <c r="G499" i="3"/>
  <c r="H499" i="3"/>
  <c r="J499" i="3"/>
  <c r="I499" i="3"/>
  <c r="G500" i="3"/>
  <c r="B24" i="3"/>
  <c r="H500" i="3"/>
  <c r="J500" i="3"/>
  <c r="I500" i="3"/>
  <c r="D109" i="8"/>
  <c r="C76" i="8"/>
  <c r="C77" i="8"/>
  <c r="C101" i="8"/>
  <c r="C102" i="8"/>
  <c r="C109" i="8"/>
  <c r="C114" i="8"/>
  <c r="C115" i="8"/>
  <c r="C110" i="8"/>
  <c r="D110" i="8"/>
  <c r="C111" i="8"/>
  <c r="E110" i="8"/>
  <c r="D111" i="8"/>
  <c r="F110" i="8"/>
  <c r="E111" i="8"/>
  <c r="G110" i="8"/>
  <c r="F111" i="8"/>
  <c r="H110" i="8"/>
  <c r="G111" i="8"/>
  <c r="I110" i="8"/>
  <c r="H111" i="8"/>
  <c r="J110" i="8"/>
  <c r="I111" i="8"/>
  <c r="K110" i="8"/>
  <c r="J111" i="8"/>
  <c r="L110" i="8"/>
  <c r="K111" i="8"/>
  <c r="M110" i="8"/>
  <c r="L111" i="8"/>
  <c r="N110" i="8"/>
  <c r="M111" i="8"/>
  <c r="O110" i="8"/>
  <c r="N111" i="8"/>
  <c r="P110" i="8"/>
  <c r="O111" i="8"/>
  <c r="Q110" i="8"/>
  <c r="P111" i="8"/>
  <c r="R110" i="8"/>
  <c r="Q111" i="8"/>
  <c r="S110" i="8"/>
  <c r="R111" i="8"/>
  <c r="T110" i="8"/>
  <c r="S111" i="8"/>
  <c r="U110" i="8"/>
  <c r="T111" i="8"/>
  <c r="V110" i="8"/>
  <c r="U111" i="8"/>
  <c r="W110" i="8"/>
  <c r="V111" i="8"/>
  <c r="X110" i="8"/>
  <c r="W111" i="8"/>
  <c r="Y110" i="8"/>
  <c r="X111" i="8"/>
  <c r="Z110" i="8"/>
  <c r="Y111" i="8"/>
  <c r="AA110" i="8"/>
  <c r="Z111" i="8"/>
  <c r="AB110" i="8"/>
  <c r="AA111" i="8"/>
  <c r="AC110" i="8"/>
  <c r="AB111" i="8"/>
  <c r="AD110" i="8"/>
  <c r="AC111" i="8"/>
  <c r="AE110" i="8"/>
  <c r="AD111" i="8"/>
  <c r="AF110" i="8"/>
  <c r="AE111" i="8"/>
  <c r="AG110" i="8"/>
  <c r="AF111" i="8"/>
  <c r="AH110" i="8"/>
  <c r="AG111" i="8"/>
  <c r="AI110" i="8"/>
  <c r="AH111" i="8"/>
  <c r="AJ110" i="8"/>
  <c r="AI111" i="8"/>
  <c r="AK110" i="8"/>
  <c r="AJ111" i="8"/>
  <c r="AL110" i="8"/>
  <c r="AK111" i="8"/>
  <c r="AM110" i="8"/>
  <c r="AL111" i="8"/>
  <c r="AN110" i="8"/>
  <c r="AM111" i="8"/>
  <c r="AO110" i="8"/>
  <c r="AN111" i="8"/>
  <c r="AP110" i="8"/>
  <c r="AO111" i="8"/>
  <c r="AQ110" i="8"/>
  <c r="AP111" i="8"/>
  <c r="AR110" i="8"/>
  <c r="AQ111" i="8"/>
  <c r="AS110" i="8"/>
  <c r="AR111" i="8"/>
  <c r="AT110" i="8"/>
  <c r="AS111" i="8"/>
  <c r="AU110" i="8"/>
  <c r="AT111" i="8"/>
  <c r="AV110" i="8"/>
  <c r="AU111" i="8"/>
  <c r="AW110" i="8"/>
  <c r="AV111" i="8"/>
  <c r="AX110" i="8"/>
  <c r="AW111" i="8"/>
  <c r="C87" i="8"/>
  <c r="AY110" i="8"/>
  <c r="AX111" i="8"/>
  <c r="AZ110" i="8"/>
  <c r="AY111" i="8"/>
  <c r="BA110" i="8"/>
  <c r="AZ111" i="8"/>
  <c r="C108" i="9"/>
  <c r="D108" i="9"/>
  <c r="C109" i="9"/>
  <c r="BB110" i="8"/>
  <c r="BB111" i="8"/>
  <c r="BA111" i="8"/>
  <c r="C113" i="8"/>
  <c r="C100" i="8"/>
  <c r="E108" i="9"/>
  <c r="D109" i="9"/>
  <c r="F108" i="9"/>
  <c r="E109" i="9"/>
  <c r="G108" i="9"/>
  <c r="F109" i="9"/>
  <c r="H108" i="9"/>
  <c r="G109" i="9"/>
  <c r="I108" i="9"/>
  <c r="H109" i="9"/>
  <c r="J108" i="9"/>
  <c r="I109" i="9"/>
  <c r="K108" i="9"/>
  <c r="J109" i="9"/>
  <c r="L108" i="9"/>
  <c r="K109" i="9"/>
  <c r="M108" i="9"/>
  <c r="L109" i="9"/>
  <c r="N108" i="9"/>
  <c r="M109" i="9"/>
  <c r="O108" i="9"/>
  <c r="N109" i="9"/>
  <c r="P108" i="9"/>
  <c r="O109" i="9"/>
  <c r="Q108" i="9"/>
  <c r="P109" i="9"/>
  <c r="R108" i="9"/>
  <c r="Q109" i="9"/>
  <c r="S108" i="9"/>
  <c r="R109" i="9"/>
  <c r="T108" i="9"/>
  <c r="S109" i="9"/>
  <c r="U108" i="9"/>
  <c r="T109" i="9"/>
  <c r="V108" i="9"/>
  <c r="U109" i="9"/>
  <c r="W108" i="9"/>
  <c r="V109" i="9"/>
  <c r="X108" i="9"/>
  <c r="W109" i="9"/>
  <c r="Y108" i="9"/>
  <c r="X109" i="9"/>
  <c r="Z108" i="9"/>
  <c r="Y109" i="9"/>
  <c r="AA108" i="9"/>
  <c r="Z109" i="9"/>
  <c r="AB108" i="9"/>
  <c r="AA109" i="9"/>
  <c r="AC108" i="9"/>
  <c r="AB109" i="9"/>
  <c r="AD108" i="9"/>
  <c r="AC109" i="9"/>
  <c r="AE108" i="9"/>
  <c r="AD109" i="9"/>
  <c r="AF108" i="9"/>
  <c r="AE109" i="9"/>
  <c r="AG108" i="9"/>
  <c r="AF109" i="9"/>
  <c r="AH108" i="9"/>
  <c r="AG109" i="9"/>
  <c r="AI108" i="9"/>
  <c r="AH109" i="9"/>
  <c r="AJ108" i="9"/>
  <c r="AI109" i="9"/>
  <c r="AK108" i="9"/>
  <c r="AJ109" i="9"/>
  <c r="AL108" i="9"/>
  <c r="AK109" i="9"/>
  <c r="AM108" i="9"/>
  <c r="AL109" i="9"/>
  <c r="AN108" i="9"/>
  <c r="AM109" i="9"/>
  <c r="AO108" i="9"/>
  <c r="AN109" i="9"/>
  <c r="AP108" i="9"/>
  <c r="AO109" i="9"/>
  <c r="AQ108" i="9"/>
  <c r="AP109" i="9"/>
  <c r="AR108" i="9"/>
  <c r="AQ109" i="9"/>
  <c r="AS108" i="9"/>
  <c r="AR109" i="9"/>
  <c r="AT108" i="9"/>
  <c r="AS109" i="9"/>
  <c r="AU108" i="9"/>
  <c r="AT109" i="9"/>
  <c r="AV108" i="9"/>
  <c r="AU109" i="9"/>
  <c r="AW108" i="9"/>
  <c r="AV109" i="9"/>
  <c r="AX108" i="9"/>
  <c r="AW109" i="9"/>
  <c r="AY108" i="9"/>
  <c r="AX109" i="9"/>
  <c r="AZ108" i="9"/>
  <c r="AY109" i="9"/>
  <c r="BA108" i="9"/>
  <c r="AZ109" i="9"/>
  <c r="BB108" i="9"/>
  <c r="BB109" i="9"/>
  <c r="BA109" i="9"/>
  <c r="C111" i="9"/>
  <c r="C100" i="9"/>
  <c r="C101" i="9"/>
  <c r="F96" i="9"/>
  <c r="G96" i="9"/>
  <c r="H96" i="9"/>
  <c r="I96" i="9"/>
  <c r="J96" i="9"/>
  <c r="K96" i="9"/>
  <c r="L96" i="9"/>
  <c r="M96" i="9"/>
  <c r="N96" i="9"/>
  <c r="O96" i="9"/>
  <c r="P96" i="9"/>
  <c r="Q96" i="9"/>
  <c r="R96" i="9"/>
  <c r="S96" i="9"/>
  <c r="T96" i="9"/>
  <c r="U96" i="9"/>
  <c r="V96" i="9"/>
  <c r="W96" i="9"/>
  <c r="X96" i="9"/>
  <c r="Y96" i="9"/>
  <c r="Z96" i="9"/>
  <c r="AA96" i="9"/>
  <c r="AB96" i="9"/>
  <c r="AC96" i="9"/>
  <c r="AD96" i="9"/>
  <c r="AE96" i="9"/>
  <c r="AF96" i="9"/>
  <c r="AG96" i="9"/>
  <c r="AH96" i="9"/>
  <c r="AI96" i="9"/>
  <c r="AJ96" i="9"/>
  <c r="AK96" i="9"/>
  <c r="AL96" i="9"/>
  <c r="AM96" i="9"/>
  <c r="AN96" i="9"/>
  <c r="AO96" i="9"/>
  <c r="AP96" i="9"/>
  <c r="AQ96" i="9"/>
  <c r="AR96" i="9"/>
  <c r="AS96" i="9"/>
  <c r="AT96" i="9"/>
  <c r="AU96" i="9"/>
  <c r="AV96" i="9"/>
  <c r="AW96" i="9"/>
  <c r="AX96" i="9"/>
  <c r="AY96" i="9"/>
  <c r="AZ96" i="9"/>
  <c r="BA96" i="9"/>
  <c r="BB96"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alcChain>
</file>

<file path=xl/comments1.xml><?xml version="1.0" encoding="utf-8"?>
<comments xmlns="http://schemas.openxmlformats.org/spreadsheetml/2006/main">
  <authors>
    <author>Eri Vazquez</author>
    <author>Oriol Domenech</author>
  </authors>
  <commentList>
    <comment ref="B13" authorId="0" shapeId="0">
      <text>
        <r>
          <rPr>
            <b/>
            <sz val="9"/>
            <color indexed="81"/>
            <rFont val="Tahoma"/>
            <family val="2"/>
          </rPr>
          <t xml:space="preserve">Please insert the average increase in gas prices (sheet 3.2 Data base - Energy prices)
</t>
        </r>
        <r>
          <rPr>
            <sz val="9"/>
            <color indexed="81"/>
            <rFont val="Tahoma"/>
            <family val="2"/>
          </rPr>
          <t xml:space="preserve">Use full figures:
</t>
        </r>
        <r>
          <rPr>
            <u/>
            <sz val="9"/>
            <color indexed="81"/>
            <rFont val="Tahoma"/>
            <family val="2"/>
          </rPr>
          <t xml:space="preserve"> i.e. 1% increase is  equal to 1% and -2% i esqual to -2%</t>
        </r>
        <r>
          <rPr>
            <sz val="9"/>
            <color indexed="81"/>
            <rFont val="Tahoma"/>
            <family val="2"/>
          </rPr>
          <t xml:space="preserve">
</t>
        </r>
      </text>
    </comment>
    <comment ref="A14" authorId="0" shapeId="0">
      <text>
        <r>
          <rPr>
            <b/>
            <sz val="9"/>
            <color indexed="81"/>
            <rFont val="Tahoma"/>
            <family val="2"/>
          </rPr>
          <t>Please specify the type of gas being used e.g.:(propane/butane/Natural gas)</t>
        </r>
        <r>
          <rPr>
            <sz val="9"/>
            <color indexed="81"/>
            <rFont val="Tahoma"/>
            <family val="2"/>
          </rPr>
          <t xml:space="preserve">
</t>
        </r>
      </text>
    </comment>
    <comment ref="B14" authorId="0" shapeId="0">
      <text>
        <r>
          <rPr>
            <b/>
            <sz val="9"/>
            <color indexed="81"/>
            <rFont val="Tahoma"/>
            <family val="2"/>
          </rPr>
          <t>Please insert in the adjacent cell the FULL cost per year, excluding taxes and other expenses</t>
        </r>
      </text>
    </comment>
    <comment ref="B17" authorId="0" shapeId="0">
      <text>
        <r>
          <rPr>
            <b/>
            <sz val="9"/>
            <color indexed="81"/>
            <rFont val="Tahoma"/>
            <family val="2"/>
          </rPr>
          <t xml:space="preserve">Please insert the average evolution in electricity prices (sheet 3.2 Data base - Energy prices)
Use full figures:
 i.e. 1% increase is  equal to 1 or -2% is equal to -2%. </t>
        </r>
        <r>
          <rPr>
            <sz val="9"/>
            <color indexed="81"/>
            <rFont val="Tahoma"/>
            <family val="2"/>
          </rPr>
          <t xml:space="preserve">
</t>
        </r>
      </text>
    </comment>
    <comment ref="B18" authorId="0" shapeId="0">
      <text>
        <r>
          <rPr>
            <b/>
            <sz val="9"/>
            <color indexed="81"/>
            <rFont val="Tahoma"/>
            <family val="2"/>
          </rPr>
          <t>Please insert in the adjacent cell the FULL cost per year, excluding taxes and other expenses</t>
        </r>
        <r>
          <rPr>
            <sz val="9"/>
            <color indexed="81"/>
            <rFont val="Tahoma"/>
            <family val="2"/>
          </rPr>
          <t xml:space="preserve">
</t>
        </r>
      </text>
    </comment>
    <comment ref="B21" authorId="0" shapeId="0">
      <text>
        <r>
          <rPr>
            <b/>
            <sz val="9"/>
            <color indexed="81"/>
            <rFont val="Tahoma"/>
            <family val="2"/>
          </rPr>
          <t xml:space="preserve">Please insert the average evolution in LPG prices (sheet 3.2 Data base - Energy prices)
Use full figures:
 i.e. 1% increase is  equal to 1 or -2% is equal to -2%. </t>
        </r>
        <r>
          <rPr>
            <sz val="9"/>
            <color indexed="81"/>
            <rFont val="Tahoma"/>
            <family val="2"/>
          </rPr>
          <t xml:space="preserve">
</t>
        </r>
      </text>
    </comment>
    <comment ref="B22" authorId="0" shapeId="0">
      <text>
        <r>
          <rPr>
            <b/>
            <sz val="9"/>
            <color indexed="81"/>
            <rFont val="Tahoma"/>
            <family val="2"/>
          </rPr>
          <t>Please insert in the adjacent cell the FULL cost per year, excluding taxes and other expenses</t>
        </r>
        <r>
          <rPr>
            <sz val="9"/>
            <color indexed="81"/>
            <rFont val="Tahoma"/>
            <family val="2"/>
          </rPr>
          <t xml:space="preserve">
</t>
        </r>
      </text>
    </comment>
    <comment ref="B25" authorId="0" shapeId="0">
      <text>
        <r>
          <rPr>
            <b/>
            <sz val="9"/>
            <color indexed="81"/>
            <rFont val="Tahoma"/>
            <family val="2"/>
          </rPr>
          <t xml:space="preserve">Please insert the average evolution in FEUL/DIESEL prices (sheet 3.2 Data base - Energy prices)
Use full figures:
 i.e. 1% increase is  equal to 1 or -2% is equal to -2%. </t>
        </r>
        <r>
          <rPr>
            <sz val="9"/>
            <color indexed="81"/>
            <rFont val="Tahoma"/>
            <family val="2"/>
          </rPr>
          <t xml:space="preserve">
</t>
        </r>
      </text>
    </comment>
    <comment ref="A26" authorId="0" shapeId="0">
      <text>
        <r>
          <rPr>
            <b/>
            <sz val="9"/>
            <color indexed="81"/>
            <rFont val="Tahoma"/>
            <family val="2"/>
          </rPr>
          <t>Please Specify the type of fuel/diesel being used</t>
        </r>
        <r>
          <rPr>
            <sz val="9"/>
            <color indexed="81"/>
            <rFont val="Tahoma"/>
            <family val="2"/>
          </rPr>
          <t xml:space="preserve">
</t>
        </r>
      </text>
    </comment>
    <comment ref="B26" authorId="0" shapeId="0">
      <text>
        <r>
          <rPr>
            <b/>
            <sz val="9"/>
            <color indexed="81"/>
            <rFont val="Tahoma"/>
            <family val="2"/>
          </rPr>
          <t>Please insert in the adjacent cell the FULL cost per year, excluding taxes and other expenses</t>
        </r>
        <r>
          <rPr>
            <sz val="9"/>
            <color indexed="81"/>
            <rFont val="Tahoma"/>
            <family val="2"/>
          </rPr>
          <t xml:space="preserve">
</t>
        </r>
      </text>
    </comment>
    <comment ref="B29" authorId="0" shapeId="0">
      <text>
        <r>
          <rPr>
            <b/>
            <sz val="9"/>
            <color indexed="81"/>
            <rFont val="Tahoma"/>
            <family val="2"/>
          </rPr>
          <t xml:space="preserve">Please insert the average evolution in other energy prices consulting Eurostat (http://ec.europa.eu/eurostat/statistics-explained/index.php/Energy_price_statistics)
Use full figures:
 i.e. 1% increase is  equal to 1 or -2% is equal to -2%. </t>
        </r>
        <r>
          <rPr>
            <sz val="9"/>
            <color indexed="81"/>
            <rFont val="Tahoma"/>
            <family val="2"/>
          </rPr>
          <t xml:space="preserve">
</t>
        </r>
      </text>
    </comment>
    <comment ref="A30" authorId="0" shapeId="0">
      <text>
        <r>
          <rPr>
            <b/>
            <sz val="9"/>
            <color indexed="81"/>
            <rFont val="Tahoma"/>
            <family val="2"/>
          </rPr>
          <t>Please specify the other source of energy being used</t>
        </r>
      </text>
    </comment>
    <comment ref="B30" authorId="0" shapeId="0">
      <text>
        <r>
          <rPr>
            <b/>
            <sz val="9"/>
            <color indexed="81"/>
            <rFont val="Tahoma"/>
            <family val="2"/>
          </rPr>
          <t>Please insert in the adjacent cell the FULL cost per year, excluding taxes and other expenses</t>
        </r>
        <r>
          <rPr>
            <sz val="9"/>
            <color indexed="81"/>
            <rFont val="Tahoma"/>
            <family val="2"/>
          </rPr>
          <t xml:space="preserve">
</t>
        </r>
      </text>
    </comment>
    <comment ref="B31" authorId="0" shapeId="0">
      <text>
        <r>
          <rPr>
            <b/>
            <sz val="9"/>
            <color indexed="81"/>
            <rFont val="Tahoma"/>
            <family val="2"/>
          </rPr>
          <t>This is an automatically calculated figure that "adjusts the prices" based on the variation of inflation or deflation.</t>
        </r>
      </text>
    </comment>
    <comment ref="A40" authorId="1" shapeId="0">
      <text>
        <r>
          <rPr>
            <b/>
            <sz val="9"/>
            <color indexed="81"/>
            <rFont val="Tahoma"/>
            <family val="2"/>
          </rPr>
          <t>Use full figures for example; 2.4% (please consult Sheet "3.1 Data base - Inflation")</t>
        </r>
      </text>
    </comment>
    <comment ref="B40" authorId="1" shapeId="0">
      <text>
        <r>
          <rPr>
            <b/>
            <sz val="9"/>
            <color indexed="81"/>
            <rFont val="Tahoma"/>
            <family val="2"/>
          </rPr>
          <t xml:space="preserve">In case you are not sure of inflation you may use the EU average to provide you a rough estimate.
Euro zone historical average (2005-2016) average = 1,8%
</t>
        </r>
      </text>
    </comment>
    <comment ref="B43" authorId="1" shapeId="0">
      <text>
        <r>
          <rPr>
            <b/>
            <sz val="9"/>
            <color indexed="81"/>
            <rFont val="Tahoma"/>
            <family val="2"/>
          </rPr>
          <t xml:space="preserve">Please insert the value of the building before rennovation. </t>
        </r>
      </text>
    </comment>
    <comment ref="B47" authorId="1" shapeId="0">
      <text>
        <r>
          <rPr>
            <b/>
            <sz val="9"/>
            <color indexed="81"/>
            <rFont val="Tahoma"/>
            <family val="2"/>
          </rPr>
          <t xml:space="preserve">Please insert the value of the building before rennovation. </t>
        </r>
      </text>
    </comment>
  </commentList>
</comments>
</file>

<file path=xl/comments2.xml><?xml version="1.0" encoding="utf-8"?>
<comments xmlns="http://schemas.openxmlformats.org/spreadsheetml/2006/main">
  <authors>
    <author>Oriol Domenech</author>
  </authors>
  <commentList>
    <comment ref="E31" authorId="0" shapeId="0">
      <text>
        <r>
          <rPr>
            <b/>
            <sz val="9"/>
            <color indexed="81"/>
            <rFont val="Tahoma"/>
            <family val="2"/>
          </rPr>
          <t>INCLUDE THE PLANNED REPLACEMENT PERIOD ONLY FOR ADORE MEASURES (SCENARIO 2)
INSERT the expected lifespan of the item being replaced.</t>
        </r>
        <r>
          <rPr>
            <sz val="9"/>
            <color indexed="81"/>
            <rFont val="Tahoma"/>
            <family val="2"/>
          </rPr>
          <t xml:space="preserve">
</t>
        </r>
      </text>
    </comment>
    <comment ref="F31" authorId="0" shapeId="0">
      <text>
        <r>
          <rPr>
            <b/>
            <sz val="9"/>
            <color indexed="81"/>
            <rFont val="Tahoma"/>
            <family val="2"/>
          </rPr>
          <t>The annual cost of replacement is calculated by dividing lifespan with the total cost of each implemented measure. 
The replacement cost doesn't include maintenance!</t>
        </r>
        <r>
          <rPr>
            <sz val="9"/>
            <color indexed="81"/>
            <rFont val="Tahoma"/>
            <family val="2"/>
          </rPr>
          <t xml:space="preserve">
</t>
        </r>
      </text>
    </comment>
  </commentList>
</comments>
</file>

<file path=xl/comments3.xml><?xml version="1.0" encoding="utf-8"?>
<comments xmlns="http://schemas.openxmlformats.org/spreadsheetml/2006/main">
  <authors>
    <author>Eri Vazquez</author>
    <author>Matt Pumfrey</author>
    <author>Oriol Domenech</author>
  </authors>
  <commentList>
    <comment ref="C9" authorId="0" shapeId="0">
      <text>
        <r>
          <rPr>
            <b/>
            <sz val="9"/>
            <color indexed="81"/>
            <rFont val="Tahoma"/>
            <family val="2"/>
          </rPr>
          <t>Insert the expected savings as a percentage</t>
        </r>
        <r>
          <rPr>
            <sz val="9"/>
            <color indexed="81"/>
            <rFont val="Tahoma"/>
            <family val="2"/>
          </rPr>
          <t xml:space="preserve">
</t>
        </r>
        <r>
          <rPr>
            <b/>
            <sz val="9"/>
            <color indexed="81"/>
            <rFont val="Tahoma"/>
            <family val="2"/>
          </rPr>
          <t>IMPORTANT:</t>
        </r>
        <r>
          <rPr>
            <sz val="9"/>
            <color indexed="81"/>
            <rFont val="Tahoma"/>
            <family val="2"/>
          </rPr>
          <t xml:space="preserve"> This data must be sources from the Technical Toolkit </t>
        </r>
      </text>
    </comment>
    <comment ref="D9" authorId="1" shapeId="0">
      <text>
        <r>
          <rPr>
            <b/>
            <sz val="9"/>
            <color indexed="81"/>
            <rFont val="Tahoma"/>
            <family val="2"/>
          </rPr>
          <t>Insert the expected savings as a percentage</t>
        </r>
        <r>
          <rPr>
            <sz val="9"/>
            <color indexed="81"/>
            <rFont val="Tahoma"/>
            <family val="2"/>
          </rPr>
          <t xml:space="preserve">
</t>
        </r>
        <r>
          <rPr>
            <b/>
            <sz val="9"/>
            <color indexed="81"/>
            <rFont val="Tahoma"/>
            <family val="2"/>
          </rPr>
          <t>IMPORTANT:</t>
        </r>
        <r>
          <rPr>
            <sz val="9"/>
            <color indexed="81"/>
            <rFont val="Tahoma"/>
            <family val="2"/>
          </rPr>
          <t xml:space="preserve"> This data must be sources from the Technical Toolkit </t>
        </r>
      </text>
    </comment>
    <comment ref="E9" authorId="1" shapeId="0">
      <text>
        <r>
          <rPr>
            <b/>
            <sz val="9"/>
            <color indexed="81"/>
            <rFont val="Tahoma"/>
            <family val="2"/>
          </rPr>
          <t xml:space="preserve">Insert the expected savings as a percentage
IMPORTANT: </t>
        </r>
        <r>
          <rPr>
            <sz val="9"/>
            <color indexed="81"/>
            <rFont val="Tahoma"/>
            <family val="2"/>
          </rPr>
          <t xml:space="preserve">This data must be sources from the Technical Toolkit 
</t>
        </r>
      </text>
    </comment>
    <comment ref="F9" authorId="1" shapeId="0">
      <text>
        <r>
          <rPr>
            <b/>
            <sz val="9"/>
            <color indexed="81"/>
            <rFont val="Tahoma"/>
            <family val="2"/>
          </rPr>
          <t xml:space="preserve">Insert the expected savings as a percentage
IMPORTANT: </t>
        </r>
        <r>
          <rPr>
            <sz val="9"/>
            <color indexed="81"/>
            <rFont val="Tahoma"/>
            <family val="2"/>
          </rPr>
          <t>This data must be sources from the Technical Toolkit</t>
        </r>
        <r>
          <rPr>
            <b/>
            <sz val="9"/>
            <color indexed="81"/>
            <rFont val="Tahoma"/>
            <family val="2"/>
          </rPr>
          <t xml:space="preserve"> </t>
        </r>
      </text>
    </comment>
    <comment ref="G9" authorId="1" shapeId="0">
      <text>
        <r>
          <rPr>
            <b/>
            <sz val="9"/>
            <color indexed="81"/>
            <rFont val="Tahoma"/>
            <family val="2"/>
          </rPr>
          <t>Insert the expected savings as a percentage
IMPORTANT:</t>
        </r>
        <r>
          <rPr>
            <sz val="9"/>
            <color indexed="81"/>
            <rFont val="Tahoma"/>
            <family val="2"/>
          </rPr>
          <t xml:space="preserve"> This data must be sources from the Technical Toolkit </t>
        </r>
      </text>
    </comment>
    <comment ref="C12" authorId="0" shapeId="0">
      <text>
        <r>
          <rPr>
            <b/>
            <sz val="9"/>
            <color indexed="81"/>
            <rFont val="Tahoma"/>
            <family val="2"/>
          </rPr>
          <t xml:space="preserve">INSERT the expected overall investment in the renovation including all costs.
</t>
        </r>
        <r>
          <rPr>
            <sz val="9"/>
            <color indexed="81"/>
            <rFont val="Tahoma"/>
            <family val="2"/>
          </rPr>
          <t xml:space="preserve">
IMPORTANT: This data must be introduced from the Technical Toolkit </t>
        </r>
      </text>
    </comment>
    <comment ref="D12" authorId="2" shapeId="0">
      <text>
        <r>
          <rPr>
            <b/>
            <sz val="9"/>
            <color indexed="81"/>
            <rFont val="Tahoma"/>
            <family val="2"/>
          </rPr>
          <t xml:space="preserve">Insert the total amount of the grant received
</t>
        </r>
        <r>
          <rPr>
            <sz val="9"/>
            <color indexed="81"/>
            <rFont val="Tahoma"/>
            <family val="2"/>
          </rPr>
          <t xml:space="preserve">(put 0 in if no grant has been obtained)
</t>
        </r>
      </text>
    </comment>
    <comment ref="E12" authorId="2" shapeId="0">
      <text>
        <r>
          <rPr>
            <b/>
            <sz val="9"/>
            <color indexed="81"/>
            <rFont val="Tahoma"/>
            <family val="2"/>
          </rPr>
          <t xml:space="preserve">Insert the total amount of the own capital apportation </t>
        </r>
        <r>
          <rPr>
            <sz val="9"/>
            <color indexed="81"/>
            <rFont val="Tahoma"/>
            <family val="2"/>
          </rPr>
          <t xml:space="preserve">(ONLY if any)
</t>
        </r>
      </text>
    </comment>
    <comment ref="F12" authorId="2" shapeId="0">
      <text>
        <r>
          <rPr>
            <b/>
            <sz val="9"/>
            <color indexed="81"/>
            <rFont val="Tahoma"/>
            <family val="2"/>
          </rPr>
          <t xml:space="preserve">This is the loan capital which is required for the project. </t>
        </r>
        <r>
          <rPr>
            <sz val="9"/>
            <color indexed="81"/>
            <rFont val="Tahoma"/>
            <family val="2"/>
          </rPr>
          <t xml:space="preserve">
</t>
        </r>
      </text>
    </comment>
    <comment ref="B17" authorId="2" shapeId="0">
      <text>
        <r>
          <rPr>
            <b/>
            <sz val="9"/>
            <color indexed="81"/>
            <rFont val="Tahoma"/>
            <family val="2"/>
          </rPr>
          <t xml:space="preserve">This cell is automatically filled (sheet "1. Current State")
</t>
        </r>
        <r>
          <rPr>
            <sz val="9"/>
            <color indexed="81"/>
            <rFont val="Tahoma"/>
            <family val="2"/>
          </rPr>
          <t xml:space="preserve">
</t>
        </r>
      </text>
    </comment>
    <comment ref="B18" authorId="2" shapeId="0">
      <text>
        <r>
          <rPr>
            <b/>
            <sz val="9"/>
            <color indexed="81"/>
            <rFont val="Tahoma"/>
            <family val="2"/>
          </rPr>
          <t>This cell is automatically filled (sheet "1. Current State")</t>
        </r>
        <r>
          <rPr>
            <sz val="9"/>
            <color indexed="81"/>
            <rFont val="Tahoma"/>
            <family val="2"/>
          </rPr>
          <t xml:space="preserve">
</t>
        </r>
      </text>
    </comment>
    <comment ref="B21" authorId="2" shapeId="0">
      <text>
        <r>
          <rPr>
            <b/>
            <sz val="9"/>
            <color indexed="81"/>
            <rFont val="Tahoma"/>
            <family val="2"/>
          </rPr>
          <t>This cell is automatically filled (sheet "1. Current State")</t>
        </r>
        <r>
          <rPr>
            <sz val="9"/>
            <color indexed="81"/>
            <rFont val="Tahoma"/>
            <family val="2"/>
          </rPr>
          <t xml:space="preserve">
</t>
        </r>
      </text>
    </comment>
    <comment ref="B22" authorId="2" shapeId="0">
      <text>
        <r>
          <rPr>
            <b/>
            <sz val="9"/>
            <color indexed="81"/>
            <rFont val="Tahoma"/>
            <family val="2"/>
          </rPr>
          <t>This cell is automatically filled (sheet "1. Current State")</t>
        </r>
        <r>
          <rPr>
            <sz val="9"/>
            <color indexed="81"/>
            <rFont val="Tahoma"/>
            <family val="2"/>
          </rPr>
          <t xml:space="preserve">
</t>
        </r>
      </text>
    </comment>
    <comment ref="B26" authorId="2" shapeId="0">
      <text>
        <r>
          <rPr>
            <b/>
            <sz val="9"/>
            <color indexed="81"/>
            <rFont val="Tahoma"/>
            <family val="2"/>
          </rPr>
          <t>This cell is automatically filled (sheet "1. Current State")</t>
        </r>
        <r>
          <rPr>
            <sz val="9"/>
            <color indexed="81"/>
            <rFont val="Tahoma"/>
            <family val="2"/>
          </rPr>
          <t xml:space="preserve">
</t>
        </r>
      </text>
    </comment>
    <comment ref="B27" authorId="2" shapeId="0">
      <text>
        <r>
          <rPr>
            <b/>
            <sz val="9"/>
            <color indexed="81"/>
            <rFont val="Tahoma"/>
            <family val="2"/>
          </rPr>
          <t>This cell is automatically filled (sheet "1. Current State")</t>
        </r>
        <r>
          <rPr>
            <sz val="9"/>
            <color indexed="81"/>
            <rFont val="Tahoma"/>
            <family val="2"/>
          </rPr>
          <t xml:space="preserve">
</t>
        </r>
      </text>
    </comment>
    <comment ref="B31" authorId="2" shapeId="0">
      <text>
        <r>
          <rPr>
            <b/>
            <sz val="9"/>
            <color indexed="81"/>
            <rFont val="Tahoma"/>
            <family val="2"/>
          </rPr>
          <t>This cell is automatically filled (sheet "1. Current State")</t>
        </r>
        <r>
          <rPr>
            <sz val="9"/>
            <color indexed="81"/>
            <rFont val="Tahoma"/>
            <family val="2"/>
          </rPr>
          <t xml:space="preserve">
</t>
        </r>
      </text>
    </comment>
    <comment ref="B32" authorId="2" shapeId="0">
      <text>
        <r>
          <rPr>
            <b/>
            <sz val="9"/>
            <color indexed="81"/>
            <rFont val="Tahoma"/>
            <family val="2"/>
          </rPr>
          <t>This cell is automatically filled (sheet "1. Current State")</t>
        </r>
        <r>
          <rPr>
            <sz val="9"/>
            <color indexed="81"/>
            <rFont val="Tahoma"/>
            <family val="2"/>
          </rPr>
          <t xml:space="preserve">
</t>
        </r>
      </text>
    </comment>
    <comment ref="B36" authorId="2" shapeId="0">
      <text>
        <r>
          <rPr>
            <b/>
            <sz val="9"/>
            <color indexed="81"/>
            <rFont val="Tahoma"/>
            <family val="2"/>
          </rPr>
          <t>This cell is automatically filled (sheet "1. Current State")</t>
        </r>
        <r>
          <rPr>
            <sz val="9"/>
            <color indexed="81"/>
            <rFont val="Tahoma"/>
            <family val="2"/>
          </rPr>
          <t xml:space="preserve">
</t>
        </r>
      </text>
    </comment>
    <comment ref="B37" authorId="2" shapeId="0">
      <text>
        <r>
          <rPr>
            <b/>
            <sz val="9"/>
            <color indexed="81"/>
            <rFont val="Tahoma"/>
            <family val="2"/>
          </rPr>
          <t>This cell is automatically filled (sheet "1. Current State")</t>
        </r>
        <r>
          <rPr>
            <sz val="9"/>
            <color indexed="81"/>
            <rFont val="Tahoma"/>
            <family val="2"/>
          </rPr>
          <t xml:space="preserve">
</t>
        </r>
      </text>
    </comment>
    <comment ref="B45" authorId="0" shapeId="0">
      <text>
        <r>
          <rPr>
            <b/>
            <sz val="9"/>
            <color indexed="81"/>
            <rFont val="Tahoma"/>
            <family val="2"/>
          </rPr>
          <t xml:space="preserve">Please note that this figure is automatically selected from the data inserted in the table </t>
        </r>
        <r>
          <rPr>
            <i/>
            <sz val="9"/>
            <color indexed="81"/>
            <rFont val="Tahoma"/>
            <family val="2"/>
          </rPr>
          <t>"Expected Maintenace costs of the renovation as a %"</t>
        </r>
        <r>
          <rPr>
            <b/>
            <sz val="9"/>
            <color indexed="81"/>
            <rFont val="Tahoma"/>
            <family val="2"/>
          </rPr>
          <t xml:space="preserve">  of this sheet. </t>
        </r>
        <r>
          <rPr>
            <sz val="9"/>
            <color indexed="81"/>
            <rFont val="Tahoma"/>
            <family val="2"/>
          </rPr>
          <t xml:space="preserve">
</t>
        </r>
      </text>
    </comment>
    <comment ref="B54" authorId="2" shapeId="0">
      <text>
        <r>
          <rPr>
            <sz val="9"/>
            <color indexed="81"/>
            <rFont val="Tahoma"/>
            <family val="2"/>
          </rPr>
          <t xml:space="preserve">INSERT the data related with the received loan (if any).
The financial costs ONLY consider the interest payment of the possible loan received. 
</t>
        </r>
      </text>
    </comment>
    <comment ref="C54" authorId="0" shapeId="0">
      <text>
        <r>
          <rPr>
            <b/>
            <sz val="9"/>
            <color indexed="81"/>
            <rFont val="Tahoma"/>
            <family val="2"/>
          </rPr>
          <t xml:space="preserve">This cell is automatically filled 
</t>
        </r>
        <r>
          <rPr>
            <sz val="9"/>
            <color indexed="81"/>
            <rFont val="Tahoma"/>
            <family val="2"/>
          </rPr>
          <t xml:space="preserve">
</t>
        </r>
      </text>
    </comment>
    <comment ref="D54" authorId="2" shapeId="0">
      <text>
        <r>
          <rPr>
            <sz val="9"/>
            <color indexed="81"/>
            <rFont val="Tahoma"/>
            <family val="2"/>
          </rPr>
          <t xml:space="preserve">Include  ONLY the interest payment rate and NOT the return of the capital
</t>
        </r>
      </text>
    </comment>
    <comment ref="E54" authorId="2" shapeId="0">
      <text>
        <r>
          <rPr>
            <sz val="9"/>
            <color indexed="81"/>
            <rFont val="Tahoma"/>
            <family val="2"/>
          </rPr>
          <t xml:space="preserve">Include the number of years of the loan
</t>
        </r>
      </text>
    </comment>
    <comment ref="F54" authorId="2" shapeId="0">
      <text>
        <r>
          <rPr>
            <sz val="9"/>
            <color indexed="81"/>
            <rFont val="Tahoma"/>
            <family val="2"/>
          </rPr>
          <t xml:space="preserve">The toolkit ONLY considers annual payments (one payment per year)
</t>
        </r>
      </text>
    </comment>
    <comment ref="G54" authorId="2" shapeId="0">
      <text>
        <r>
          <rPr>
            <sz val="9"/>
            <color indexed="81"/>
            <rFont val="Tahoma"/>
            <family val="2"/>
          </rPr>
          <t xml:space="preserve">Insert the year  in which you start the loan payment.
</t>
        </r>
        <r>
          <rPr>
            <b/>
            <sz val="9"/>
            <color indexed="81"/>
            <rFont val="Tahoma"/>
            <family val="2"/>
          </rPr>
          <t>Important:</t>
        </r>
        <r>
          <rPr>
            <sz val="9"/>
            <color indexed="81"/>
            <rFont val="Tahoma"/>
            <family val="2"/>
          </rPr>
          <t xml:space="preserve"> the toolkit only considers  4 years. 
</t>
        </r>
      </text>
    </comment>
    <comment ref="B60" authorId="2" shapeId="0">
      <text>
        <r>
          <rPr>
            <b/>
            <sz val="9"/>
            <color indexed="81"/>
            <rFont val="Tahoma"/>
            <family val="2"/>
          </rPr>
          <t xml:space="preserve">This cell is automatically filled (sheet "1. Current State") </t>
        </r>
        <r>
          <rPr>
            <sz val="9"/>
            <color indexed="81"/>
            <rFont val="Tahoma"/>
            <family val="2"/>
          </rPr>
          <t xml:space="preserve">
</t>
        </r>
      </text>
    </comment>
    <comment ref="B61" authorId="2" shapeId="0">
      <text>
        <r>
          <rPr>
            <sz val="9"/>
            <color indexed="81"/>
            <rFont val="Tahoma"/>
            <family val="2"/>
          </rPr>
          <t xml:space="preserve">Overall investment in the renovation of the original building
</t>
        </r>
      </text>
    </comment>
    <comment ref="B62" authorId="2" shapeId="0">
      <text>
        <r>
          <rPr>
            <sz val="9"/>
            <color indexed="81"/>
            <rFont val="Tahoma"/>
            <family val="2"/>
          </rPr>
          <t xml:space="preserve">The toolkit considers an increase of 10% of the overall investment as improvement in aesthetic and design 
</t>
        </r>
      </text>
    </comment>
    <comment ref="B65" authorId="2" shapeId="0">
      <text>
        <r>
          <rPr>
            <sz val="9"/>
            <color indexed="81"/>
            <rFont val="Tahoma"/>
            <family val="2"/>
          </rPr>
          <t xml:space="preserve">The NPV of the savings is estimated by taking into account all the forecasted savings and the interest of the loan as the discount rate. 
</t>
        </r>
      </text>
    </comment>
    <comment ref="B68" authorId="2" shapeId="0">
      <text>
        <r>
          <rPr>
            <sz val="9"/>
            <color indexed="81"/>
            <rFont val="Tahoma"/>
            <family val="2"/>
          </rPr>
          <t xml:space="preserve">The NPV of the savings is estimated by taking into account all the forecasted savings and the interest of the loan as the discount rate. 
</t>
        </r>
      </text>
    </comment>
    <comment ref="B74" authorId="2" shapeId="0">
      <text>
        <r>
          <rPr>
            <b/>
            <sz val="9"/>
            <color indexed="81"/>
            <rFont val="Tahoma"/>
            <family val="2"/>
          </rPr>
          <t>If result is "N/A" please select scenario 2 in the Sheet "1.1 Investment Estimation"</t>
        </r>
        <r>
          <rPr>
            <sz val="9"/>
            <color indexed="81"/>
            <rFont val="Tahoma"/>
            <family val="2"/>
          </rPr>
          <t xml:space="preserve">
</t>
        </r>
      </text>
    </comment>
    <comment ref="B86" authorId="0" shapeId="0">
      <text>
        <r>
          <rPr>
            <b/>
            <sz val="9"/>
            <color indexed="81"/>
            <rFont val="Tahoma"/>
            <family val="2"/>
          </rPr>
          <t>IF ANSWER = N/A then the payback is outside the maximum period of 239 years or that the investment is negative.</t>
        </r>
      </text>
    </comment>
    <comment ref="B105" authorId="2" shapeId="0">
      <text>
        <r>
          <rPr>
            <b/>
            <sz val="9"/>
            <color indexed="81"/>
            <rFont val="Tahoma"/>
            <family val="2"/>
          </rPr>
          <t>Oriol Domenech:</t>
        </r>
        <r>
          <rPr>
            <sz val="9"/>
            <color indexed="81"/>
            <rFont val="Tahoma"/>
            <family val="2"/>
          </rPr>
          <t xml:space="preserve">
MATT: These cells will be hidden
</t>
        </r>
      </text>
    </comment>
  </commentList>
</comments>
</file>

<file path=xl/comments4.xml><?xml version="1.0" encoding="utf-8"?>
<comments xmlns="http://schemas.openxmlformats.org/spreadsheetml/2006/main">
  <authors>
    <author>Oriol Domenech</author>
  </authors>
  <commentList>
    <comment ref="B68" authorId="0" shapeId="0">
      <text>
        <r>
          <rPr>
            <sz val="9"/>
            <color indexed="81"/>
            <rFont val="Tahoma"/>
            <family val="2"/>
          </rPr>
          <t xml:space="preserve">The NPV of the savings is estimated by taking into account all the forecasted savings and the interest of the loan as the discount rate. 
</t>
        </r>
      </text>
    </comment>
  </commentList>
</comments>
</file>

<file path=xl/comments5.xml><?xml version="1.0" encoding="utf-8"?>
<comments xmlns="http://schemas.openxmlformats.org/spreadsheetml/2006/main">
  <authors>
    <author>Eri Vazquez</author>
    <author>Oriol Domenech</author>
  </authors>
  <commentList>
    <comment ref="A17" authorId="0" shapeId="0">
      <text>
        <r>
          <rPr>
            <b/>
            <sz val="9"/>
            <color indexed="81"/>
            <rFont val="Tahoma"/>
            <family val="2"/>
          </rPr>
          <t>Please specify the type of gas being used e.g.:(propane/butane/Natural gas)</t>
        </r>
        <r>
          <rPr>
            <sz val="9"/>
            <color indexed="81"/>
            <rFont val="Tahoma"/>
            <family val="2"/>
          </rPr>
          <t xml:space="preserve">
</t>
        </r>
      </text>
    </comment>
    <comment ref="A32" authorId="0" shapeId="0">
      <text>
        <r>
          <rPr>
            <b/>
            <sz val="9"/>
            <color indexed="81"/>
            <rFont val="Tahoma"/>
            <family val="2"/>
          </rPr>
          <t>Please Specify the type of fuel/diesel being used</t>
        </r>
        <r>
          <rPr>
            <sz val="9"/>
            <color indexed="81"/>
            <rFont val="Tahoma"/>
            <family val="2"/>
          </rPr>
          <t xml:space="preserve">
</t>
        </r>
      </text>
    </comment>
    <comment ref="A37" authorId="0" shapeId="0">
      <text>
        <r>
          <rPr>
            <b/>
            <sz val="9"/>
            <color indexed="81"/>
            <rFont val="Tahoma"/>
            <family val="2"/>
          </rPr>
          <t>Please specify the other source of energy being used</t>
        </r>
      </text>
    </comment>
    <comment ref="B67" authorId="1" shapeId="0">
      <text>
        <r>
          <rPr>
            <sz val="9"/>
            <color indexed="81"/>
            <rFont val="Tahoma"/>
            <family val="2"/>
          </rPr>
          <t xml:space="preserve">The NPV of the savings is estimated by taking into account all the forecasted savings and the interest of the loan as the discount rate. 
</t>
        </r>
      </text>
    </comment>
    <comment ref="B90" authorId="1" shapeId="0">
      <text>
        <r>
          <rPr>
            <b/>
            <sz val="9"/>
            <color indexed="81"/>
            <rFont val="Tahoma"/>
            <family val="2"/>
          </rPr>
          <t>Oriol Domenech:</t>
        </r>
        <r>
          <rPr>
            <sz val="9"/>
            <color indexed="81"/>
            <rFont val="Tahoma"/>
            <family val="2"/>
          </rPr>
          <t xml:space="preserve">
MATT: 
These cells will be hidden</t>
        </r>
      </text>
    </comment>
    <comment ref="B104" authorId="1" shapeId="0">
      <text>
        <r>
          <rPr>
            <b/>
            <sz val="9"/>
            <color indexed="81"/>
            <rFont val="Tahoma"/>
            <family val="2"/>
          </rPr>
          <t>Oriol Domenech:</t>
        </r>
        <r>
          <rPr>
            <sz val="9"/>
            <color indexed="81"/>
            <rFont val="Tahoma"/>
            <family val="2"/>
          </rPr>
          <t xml:space="preserve">
MATT: These cells will be hidden
</t>
        </r>
      </text>
    </comment>
  </commentList>
</comments>
</file>

<file path=xl/comments6.xml><?xml version="1.0" encoding="utf-8"?>
<comments xmlns="http://schemas.openxmlformats.org/spreadsheetml/2006/main">
  <authors>
    <author>Oriol Domenech</author>
  </authors>
  <commentList>
    <comment ref="B9" authorId="0" shapeId="0">
      <text>
        <r>
          <rPr>
            <b/>
            <sz val="9"/>
            <color indexed="81"/>
            <rFont val="Tahoma"/>
            <family val="2"/>
          </rPr>
          <t>Select the % of the country and introduce it in the cell "Average evolution in electricity prices" (C22) of the sheet 2.1 Payback Calculator</t>
        </r>
        <r>
          <rPr>
            <sz val="9"/>
            <color indexed="81"/>
            <rFont val="Tahoma"/>
            <family val="2"/>
          </rPr>
          <t xml:space="preserve">
</t>
        </r>
      </text>
    </comment>
    <comment ref="B64" authorId="0" shapeId="0">
      <text>
        <r>
          <rPr>
            <b/>
            <sz val="9"/>
            <color indexed="81"/>
            <rFont val="Tahoma"/>
            <family val="2"/>
          </rPr>
          <t>Select the % of the country and introduce it in the cell "Average evolution in gas prices" (C16) of the sheet 2.1 Payback Calculator.</t>
        </r>
        <r>
          <rPr>
            <sz val="9"/>
            <color indexed="81"/>
            <rFont val="Tahoma"/>
            <family val="2"/>
          </rPr>
          <t xml:space="preserve">
</t>
        </r>
      </text>
    </comment>
    <comment ref="A109" authorId="0" shapeId="0">
      <text>
        <r>
          <rPr>
            <b/>
            <sz val="9"/>
            <color indexed="81"/>
            <rFont val="Tahoma"/>
            <family val="2"/>
          </rPr>
          <t xml:space="preserve">IMPORTANT: 
</t>
        </r>
        <r>
          <rPr>
            <sz val="9"/>
            <color indexed="81"/>
            <rFont val="Tahoma"/>
            <family val="2"/>
          </rPr>
          <t xml:space="preserve">Due to the low variation of fuel product prices the toolkit doesn't consider it (evolution in LPG and Fuel/Diesel prices= 0%)
</t>
        </r>
      </text>
    </comment>
  </commentList>
</comments>
</file>

<file path=xl/comments7.xml><?xml version="1.0" encoding="utf-8"?>
<comments xmlns="http://schemas.openxmlformats.org/spreadsheetml/2006/main">
  <authors>
    <author>Oriol Domenech</author>
  </authors>
  <commentList>
    <comment ref="B10" authorId="0" shapeId="0">
      <text>
        <r>
          <rPr>
            <sz val="9"/>
            <color indexed="81"/>
            <rFont val="Tahoma"/>
            <family val="2"/>
          </rPr>
          <t xml:space="preserve">Select the % of the country and introduce it in the cell "Inflation rate" (46) of the sheet 1. Investment estimation
</t>
        </r>
      </text>
    </comment>
  </commentList>
</comments>
</file>

<file path=xl/sharedStrings.xml><?xml version="1.0" encoding="utf-8"?>
<sst xmlns="http://schemas.openxmlformats.org/spreadsheetml/2006/main" count="9936" uniqueCount="820">
  <si>
    <t>Gas</t>
  </si>
  <si>
    <t>Year 1</t>
  </si>
  <si>
    <t>Year 0</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</si>
  <si>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</si>
  <si>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</si>
  <si>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</si>
  <si>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</si>
  <si>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</si>
  <si>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</si>
  <si>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</si>
  <si>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</si>
  <si>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</si>
  <si>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</si>
  <si>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</si>
  <si>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</si>
  <si>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</si>
  <si>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</si>
  <si>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</si>
  <si>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</si>
  <si>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</si>
  <si>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</si>
  <si>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</si>
  <si>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</si>
  <si>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</si>
  <si>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</si>
  <si>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</si>
  <si>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</si>
  <si>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</si>
  <si>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</si>
  <si>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</si>
  <si>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</si>
  <si>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</si>
  <si>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</si>
  <si>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</si>
  <si>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</si>
  <si>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</si>
  <si>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</si>
  <si>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</si>
  <si>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</si>
  <si>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</si>
  <si>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</si>
  <si>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</si>
  <si>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</si>
  <si>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</si>
  <si>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</si>
  <si>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</si>
  <si>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</si>
  <si>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</si>
  <si>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</si>
  <si>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</si>
  <si>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</si>
  <si>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</si>
  <si>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Overall cost of Gas</t>
  </si>
  <si>
    <t>Average Yearly increase in electricity</t>
  </si>
  <si>
    <t>Full cost of the selected Variable</t>
  </si>
  <si>
    <t>Investment in €</t>
  </si>
  <si>
    <t>Overall Cost of Electricity</t>
  </si>
  <si>
    <t>Electricity</t>
  </si>
  <si>
    <t>Gross Savings</t>
  </si>
  <si>
    <t>Gross Accumulated Savings</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</si>
  <si>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</si>
  <si>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</si>
  <si>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</si>
  <si>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</si>
  <si>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</si>
  <si>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</si>
  <si>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</si>
  <si>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</si>
  <si>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</si>
  <si>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</si>
  <si>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</si>
  <si>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</si>
  <si>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</si>
  <si>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</si>
  <si>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</si>
  <si>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</si>
  <si>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</si>
  <si>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</si>
  <si>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</si>
  <si>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</si>
  <si>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</si>
  <si>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</si>
  <si>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</si>
  <si>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</si>
  <si>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</si>
  <si>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</si>
  <si>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</si>
  <si>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</si>
  <si>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</si>
  <si>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</si>
  <si>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</si>
  <si>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</si>
  <si>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</si>
  <si>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</si>
  <si>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</si>
  <si>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</si>
  <si>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</si>
  <si>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</si>
  <si>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</si>
  <si>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</si>
  <si>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</si>
  <si>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</si>
  <si>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</si>
  <si>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</si>
  <si>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</si>
  <si>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</si>
  <si>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</si>
  <si>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</si>
  <si>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</si>
  <si>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</si>
  <si>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</si>
  <si>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</si>
  <si>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</si>
  <si>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</si>
  <si>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Year 105</t>
  </si>
  <si>
    <t>Year 106</t>
  </si>
  <si>
    <t>Year 107</t>
  </si>
  <si>
    <t>Year 108</t>
  </si>
  <si>
    <t>Year 109</t>
  </si>
  <si>
    <t>Year 110</t>
  </si>
  <si>
    <t>Year 111</t>
  </si>
  <si>
    <t>Year 112</t>
  </si>
  <si>
    <t>Year 113</t>
  </si>
  <si>
    <t>Year 114</t>
  </si>
  <si>
    <t>Year 115</t>
  </si>
  <si>
    <t>Year 116</t>
  </si>
  <si>
    <t>Year 117</t>
  </si>
  <si>
    <t>Year 118</t>
  </si>
  <si>
    <t>Year 119</t>
  </si>
  <si>
    <t>Year 120</t>
  </si>
  <si>
    <t>Year 121</t>
  </si>
  <si>
    <t>Year 122</t>
  </si>
  <si>
    <t>Year 123</t>
  </si>
  <si>
    <t>Year 124</t>
  </si>
  <si>
    <t>Year 125</t>
  </si>
  <si>
    <t>Year 126</t>
  </si>
  <si>
    <t>Year 127</t>
  </si>
  <si>
    <t>Year 128</t>
  </si>
  <si>
    <t>Year 129</t>
  </si>
  <si>
    <t>Year 130</t>
  </si>
  <si>
    <t>Year 131</t>
  </si>
  <si>
    <t>Year 132</t>
  </si>
  <si>
    <t>Year 133</t>
  </si>
  <si>
    <t>Year 134</t>
  </si>
  <si>
    <t>Year 135</t>
  </si>
  <si>
    <t>Year 136</t>
  </si>
  <si>
    <t>Year 137</t>
  </si>
  <si>
    <t>Year 138</t>
  </si>
  <si>
    <t>Year 139</t>
  </si>
  <si>
    <t>Year 140</t>
  </si>
  <si>
    <t>Year 141</t>
  </si>
  <si>
    <t>Year 142</t>
  </si>
  <si>
    <t>Year 143</t>
  </si>
  <si>
    <t>Year 144</t>
  </si>
  <si>
    <t>Year 145</t>
  </si>
  <si>
    <t>Year 146</t>
  </si>
  <si>
    <t>Year 147</t>
  </si>
  <si>
    <t>Year 148</t>
  </si>
  <si>
    <t>Year 149</t>
  </si>
  <si>
    <t>Year 150</t>
  </si>
  <si>
    <t>Year 151</t>
  </si>
  <si>
    <t>Year 152</t>
  </si>
  <si>
    <t>Year 153</t>
  </si>
  <si>
    <t>Year 154</t>
  </si>
  <si>
    <t>Year 155</t>
  </si>
  <si>
    <t>Year 156</t>
  </si>
  <si>
    <t>Year 157</t>
  </si>
  <si>
    <t>Year 158</t>
  </si>
  <si>
    <t>Year 159</t>
  </si>
  <si>
    <t>Year 160</t>
  </si>
  <si>
    <t>Year 161</t>
  </si>
  <si>
    <t>Year 162</t>
  </si>
  <si>
    <t>Year 163</t>
  </si>
  <si>
    <t>Year 164</t>
  </si>
  <si>
    <t>Year 165</t>
  </si>
  <si>
    <t>Year 166</t>
  </si>
  <si>
    <t>Year 167</t>
  </si>
  <si>
    <t>Year 168</t>
  </si>
  <si>
    <t>Year 169</t>
  </si>
  <si>
    <t>Year 170</t>
  </si>
  <si>
    <t>Year 171</t>
  </si>
  <si>
    <t>Year 172</t>
  </si>
  <si>
    <t>Year 173</t>
  </si>
  <si>
    <t>Year 174</t>
  </si>
  <si>
    <t>Year 175</t>
  </si>
  <si>
    <t>Year 176</t>
  </si>
  <si>
    <t>Year 177</t>
  </si>
  <si>
    <t>Year 178</t>
  </si>
  <si>
    <t>Year 179</t>
  </si>
  <si>
    <t>Year 180</t>
  </si>
  <si>
    <t>Year 181</t>
  </si>
  <si>
    <t>Year 182</t>
  </si>
  <si>
    <t>Year 183</t>
  </si>
  <si>
    <t>Year 184</t>
  </si>
  <si>
    <t>Year 185</t>
  </si>
  <si>
    <t>Year 186</t>
  </si>
  <si>
    <t>Year 187</t>
  </si>
  <si>
    <t>Year 188</t>
  </si>
  <si>
    <t>Year 189</t>
  </si>
  <si>
    <t>Year 190</t>
  </si>
  <si>
    <t>Year 191</t>
  </si>
  <si>
    <t>Year 192</t>
  </si>
  <si>
    <t>Year 193</t>
  </si>
  <si>
    <t>Year 194</t>
  </si>
  <si>
    <t>Year 195</t>
  </si>
  <si>
    <t>Year 196</t>
  </si>
  <si>
    <t>Year 197</t>
  </si>
  <si>
    <t>Year 198</t>
  </si>
  <si>
    <t>Year 199</t>
  </si>
  <si>
    <t>Year 200</t>
  </si>
  <si>
    <t>Year 201</t>
  </si>
  <si>
    <t>Year 202</t>
  </si>
  <si>
    <t>Year 203</t>
  </si>
  <si>
    <t>Year 204</t>
  </si>
  <si>
    <t>Year 205</t>
  </si>
  <si>
    <t>Year 206</t>
  </si>
  <si>
    <t>Year 207</t>
  </si>
  <si>
    <t>Year 208</t>
  </si>
  <si>
    <t>Year 209</t>
  </si>
  <si>
    <t>Year 210</t>
  </si>
  <si>
    <t>Year 211</t>
  </si>
  <si>
    <t>Year 212</t>
  </si>
  <si>
    <t>Year 213</t>
  </si>
  <si>
    <t>Year 214</t>
  </si>
  <si>
    <t>Year 215</t>
  </si>
  <si>
    <t>Year 216</t>
  </si>
  <si>
    <t>Year 217</t>
  </si>
  <si>
    <t>Year 218</t>
  </si>
  <si>
    <t>Year 219</t>
  </si>
  <si>
    <t>Year 220</t>
  </si>
  <si>
    <t>Year 221</t>
  </si>
  <si>
    <t>Year 222</t>
  </si>
  <si>
    <t>Year 223</t>
  </si>
  <si>
    <t>Year 224</t>
  </si>
  <si>
    <t>Year 225</t>
  </si>
  <si>
    <t>Year 226</t>
  </si>
  <si>
    <t>Year 227</t>
  </si>
  <si>
    <t>Year 228</t>
  </si>
  <si>
    <t>Year 229</t>
  </si>
  <si>
    <t>Year 230</t>
  </si>
  <si>
    <t>Year 231</t>
  </si>
  <si>
    <t>Year 232</t>
  </si>
  <si>
    <t>Year 233</t>
  </si>
  <si>
    <t>Year 234</t>
  </si>
  <si>
    <t>Year 235</t>
  </si>
  <si>
    <t>Year 236</t>
  </si>
  <si>
    <t>Year 237</t>
  </si>
  <si>
    <t>Year 238</t>
  </si>
  <si>
    <t>Year 239</t>
  </si>
  <si>
    <t>Project name</t>
  </si>
  <si>
    <t>Country</t>
  </si>
  <si>
    <t>Location</t>
  </si>
  <si>
    <t>Contact details</t>
  </si>
  <si>
    <t>Relevant links</t>
  </si>
  <si>
    <t>Year 243</t>
  </si>
  <si>
    <t>Year 244</t>
  </si>
  <si>
    <t>Year 245</t>
  </si>
  <si>
    <t>Year 246</t>
  </si>
  <si>
    <t>Year 247</t>
  </si>
  <si>
    <t>Year 248</t>
  </si>
  <si>
    <t>Year 249</t>
  </si>
  <si>
    <t>Year 250</t>
  </si>
  <si>
    <t>Year 251</t>
  </si>
  <si>
    <t>Year 252</t>
  </si>
  <si>
    <t>Year 253</t>
  </si>
  <si>
    <t>Year 254</t>
  </si>
  <si>
    <t>Year 255</t>
  </si>
  <si>
    <t>Year 256</t>
  </si>
  <si>
    <t>Year 257</t>
  </si>
  <si>
    <t>Year 258</t>
  </si>
  <si>
    <t>Year 259</t>
  </si>
  <si>
    <t>Year 260</t>
  </si>
  <si>
    <t>Year 261</t>
  </si>
  <si>
    <t>Year 262</t>
  </si>
  <si>
    <t>Year 263</t>
  </si>
  <si>
    <t>Year 264</t>
  </si>
  <si>
    <t>Year 265</t>
  </si>
  <si>
    <t>Year 266</t>
  </si>
  <si>
    <t>Year 267</t>
  </si>
  <si>
    <t>Year 268</t>
  </si>
  <si>
    <t>Year 269</t>
  </si>
  <si>
    <t>Year 270</t>
  </si>
  <si>
    <t>Year 271</t>
  </si>
  <si>
    <t>Year 272</t>
  </si>
  <si>
    <t>Year 273</t>
  </si>
  <si>
    <t>Year 274</t>
  </si>
  <si>
    <t>Year 275</t>
  </si>
  <si>
    <t>Year 276</t>
  </si>
  <si>
    <t>Year 277</t>
  </si>
  <si>
    <t>Year 278</t>
  </si>
  <si>
    <t>Year 279</t>
  </si>
  <si>
    <t>Year 280</t>
  </si>
  <si>
    <t>Year 281</t>
  </si>
  <si>
    <t>Year 282</t>
  </si>
  <si>
    <t>Year 283</t>
  </si>
  <si>
    <t>Year 284</t>
  </si>
  <si>
    <t>Year 285</t>
  </si>
  <si>
    <t>Year 286</t>
  </si>
  <si>
    <t>Year 287</t>
  </si>
  <si>
    <t>Year 288</t>
  </si>
  <si>
    <t>Year 289</t>
  </si>
  <si>
    <t>Year 290</t>
  </si>
  <si>
    <t>Year 291</t>
  </si>
  <si>
    <t>Year 292</t>
  </si>
  <si>
    <t>Year 293</t>
  </si>
  <si>
    <t>Year 294</t>
  </si>
  <si>
    <t>Year 295</t>
  </si>
  <si>
    <t>Year 296</t>
  </si>
  <si>
    <t>Year 297</t>
  </si>
  <si>
    <t>Year 298</t>
  </si>
  <si>
    <t>Year 299</t>
  </si>
  <si>
    <t>Year 300</t>
  </si>
  <si>
    <t>Year 301</t>
  </si>
  <si>
    <t>Year 302</t>
  </si>
  <si>
    <t>Year 303</t>
  </si>
  <si>
    <t>Year 304</t>
  </si>
  <si>
    <t>Year 305</t>
  </si>
  <si>
    <t>Year 306</t>
  </si>
  <si>
    <t>Year 307</t>
  </si>
  <si>
    <t>Year 308</t>
  </si>
  <si>
    <t>Year 309</t>
  </si>
  <si>
    <t>Year 310</t>
  </si>
  <si>
    <t>Year 311</t>
  </si>
  <si>
    <t>Year 312</t>
  </si>
  <si>
    <t>Year 313</t>
  </si>
  <si>
    <t>Year 314</t>
  </si>
  <si>
    <t>Year 315</t>
  </si>
  <si>
    <t>Year 316</t>
  </si>
  <si>
    <t>Year 317</t>
  </si>
  <si>
    <t>Year 318</t>
  </si>
  <si>
    <t>Year 319</t>
  </si>
  <si>
    <t>Year 320</t>
  </si>
  <si>
    <t>Year 321</t>
  </si>
  <si>
    <t>Year 322</t>
  </si>
  <si>
    <t>Year 323</t>
  </si>
  <si>
    <t>Year 324</t>
  </si>
  <si>
    <t>Year 325</t>
  </si>
  <si>
    <t>Year 326</t>
  </si>
  <si>
    <t>Year 327</t>
  </si>
  <si>
    <t>Year 328</t>
  </si>
  <si>
    <t>Year 329</t>
  </si>
  <si>
    <t>Year 330</t>
  </si>
  <si>
    <t>Year 331</t>
  </si>
  <si>
    <t>Year 332</t>
  </si>
  <si>
    <t>Year 333</t>
  </si>
  <si>
    <t>Year 334</t>
  </si>
  <si>
    <t>Year 335</t>
  </si>
  <si>
    <t>Year 336</t>
  </si>
  <si>
    <t>Year 337</t>
  </si>
  <si>
    <t>Year 338</t>
  </si>
  <si>
    <t>Year 339</t>
  </si>
  <si>
    <t>Year 340</t>
  </si>
  <si>
    <t>Year 341</t>
  </si>
  <si>
    <t>Year 342</t>
  </si>
  <si>
    <t>Year 343</t>
  </si>
  <si>
    <t>Year 344</t>
  </si>
  <si>
    <t>Year 345</t>
  </si>
  <si>
    <t>Year 346</t>
  </si>
  <si>
    <t>Year 347</t>
  </si>
  <si>
    <t>Year 348</t>
  </si>
  <si>
    <t>Year 349</t>
  </si>
  <si>
    <t>Year 350</t>
  </si>
  <si>
    <t>Year 351</t>
  </si>
  <si>
    <t>Year 352</t>
  </si>
  <si>
    <t>Year 353</t>
  </si>
  <si>
    <t>Year 354</t>
  </si>
  <si>
    <t>Year 355</t>
  </si>
  <si>
    <t>Year 356</t>
  </si>
  <si>
    <t>Year 357</t>
  </si>
  <si>
    <t>Year 358</t>
  </si>
  <si>
    <t>Year 359</t>
  </si>
  <si>
    <t>Year 360</t>
  </si>
  <si>
    <t>Year 361</t>
  </si>
  <si>
    <t>Year 362</t>
  </si>
  <si>
    <t>Year 363</t>
  </si>
  <si>
    <t>Year 364</t>
  </si>
  <si>
    <t>Year 365</t>
  </si>
  <si>
    <t>Year 366</t>
  </si>
  <si>
    <t>Year 367</t>
  </si>
  <si>
    <t>Year 368</t>
  </si>
  <si>
    <t>Year 369</t>
  </si>
  <si>
    <t>Year 370</t>
  </si>
  <si>
    <t>Year 371</t>
  </si>
  <si>
    <t>Year 372</t>
  </si>
  <si>
    <t>Year 373</t>
  </si>
  <si>
    <t>Year 374</t>
  </si>
  <si>
    <t>Year 375</t>
  </si>
  <si>
    <t>Year 376</t>
  </si>
  <si>
    <t>Year 377</t>
  </si>
  <si>
    <t>Year 378</t>
  </si>
  <si>
    <t>Year 379</t>
  </si>
  <si>
    <t>Year 380</t>
  </si>
  <si>
    <t>Year 381</t>
  </si>
  <si>
    <t>Year 382</t>
  </si>
  <si>
    <t>Year 383</t>
  </si>
  <si>
    <t>Year 384</t>
  </si>
  <si>
    <t>Year 385</t>
  </si>
  <si>
    <t>Year 386</t>
  </si>
  <si>
    <t>Year 387</t>
  </si>
  <si>
    <t>Year 388</t>
  </si>
  <si>
    <t>Year 389</t>
  </si>
  <si>
    <t>Year 390</t>
  </si>
  <si>
    <t>Year 391</t>
  </si>
  <si>
    <t>Year 392</t>
  </si>
  <si>
    <t>Year 393</t>
  </si>
  <si>
    <t>Year 394</t>
  </si>
  <si>
    <t>Year 395</t>
  </si>
  <si>
    <t>Year 396</t>
  </si>
  <si>
    <t>Year 397</t>
  </si>
  <si>
    <t>Year 398</t>
  </si>
  <si>
    <t>Year 399</t>
  </si>
  <si>
    <t>Year 400</t>
  </si>
  <si>
    <t>Year 401</t>
  </si>
  <si>
    <t>Year 402</t>
  </si>
  <si>
    <t>Year 403</t>
  </si>
  <si>
    <t>Year 404</t>
  </si>
  <si>
    <t>Year 405</t>
  </si>
  <si>
    <t>Year 406</t>
  </si>
  <si>
    <t>Year 407</t>
  </si>
  <si>
    <t>Additional Comments</t>
  </si>
  <si>
    <t>Average yearly increase in gas prices</t>
  </si>
  <si>
    <t>Expected Savings (Inc. Price increment)</t>
  </si>
  <si>
    <t>Maintenance Costs in % (Inc. inflation)</t>
  </si>
  <si>
    <t>Savings (adjusted to inflation &amp; Maintenance)</t>
  </si>
  <si>
    <t>Accumulated Savings (adjusted to inflation &amp; Maintenance)</t>
  </si>
  <si>
    <t>Savings after (adjusted for inflation, maintenance and replacement)</t>
  </si>
  <si>
    <t>Accumulated savings after (adjusted for inflation, maintenance; financial costs and replacement)</t>
  </si>
  <si>
    <t>LPG</t>
  </si>
  <si>
    <t>Diesel/fuel</t>
  </si>
  <si>
    <t>other</t>
  </si>
  <si>
    <t>Average Yearly increase in FUEL/DIESEL</t>
  </si>
  <si>
    <t>Please specify here</t>
  </si>
  <si>
    <t>Expected Maintenace costs of the renovation as a %</t>
  </si>
  <si>
    <t>Financial Costs (only for loans)</t>
  </si>
  <si>
    <t>€</t>
  </si>
  <si>
    <t>Interest (%)</t>
  </si>
  <si>
    <t>Years</t>
  </si>
  <si>
    <t>Frances</t>
  </si>
  <si>
    <t>Payment frequency</t>
  </si>
  <si>
    <t>Loan starts in year</t>
  </si>
  <si>
    <t>Annual</t>
  </si>
  <si>
    <t xml:space="preserve">Public Grant </t>
  </si>
  <si>
    <t>Required capital</t>
  </si>
  <si>
    <t xml:space="preserve">FINANCIAL COSTS (ONLY FOR LOANS) </t>
  </si>
  <si>
    <t>Period</t>
  </si>
  <si>
    <t>Monthly amount</t>
  </si>
  <si>
    <t>Interests</t>
  </si>
  <si>
    <t xml:space="preserve">Amount for Amortization </t>
  </si>
  <si>
    <t>Living Capital</t>
  </si>
  <si>
    <t>Amortizated capital</t>
  </si>
  <si>
    <t>Wating period 0</t>
  </si>
  <si>
    <t>Wating period 1</t>
  </si>
  <si>
    <t>Wating period 2</t>
  </si>
  <si>
    <t>Wating period 3</t>
  </si>
  <si>
    <t>Wating period 4</t>
  </si>
  <si>
    <t>Amount</t>
  </si>
  <si>
    <t>Interest</t>
  </si>
  <si>
    <t>Type of effective interest</t>
  </si>
  <si>
    <t>Duration (years)</t>
  </si>
  <si>
    <t xml:space="preserve">Payment Frequency </t>
  </si>
  <si>
    <t>Payment system chosen</t>
  </si>
  <si>
    <t>Number of payments</t>
  </si>
  <si>
    <t>Total</t>
  </si>
  <si>
    <t>Amount of payments</t>
  </si>
  <si>
    <t>Amount of interests</t>
  </si>
  <si>
    <t>Original value of the building</t>
  </si>
  <si>
    <t xml:space="preserve">Net Present Value of the savings </t>
  </si>
  <si>
    <t>Net Cash Flow</t>
  </si>
  <si>
    <t xml:space="preserve">Own capital </t>
  </si>
  <si>
    <t>Factor 1</t>
  </si>
  <si>
    <t>Factor 2</t>
  </si>
  <si>
    <t>Factor 3</t>
  </si>
  <si>
    <t xml:space="preserve">Present value of the building </t>
  </si>
  <si>
    <t xml:space="preserve">Added Value of the new construction </t>
  </si>
  <si>
    <t>New Value of the building</t>
  </si>
  <si>
    <t xml:space="preserve">PAYBACK CALCULATION </t>
  </si>
  <si>
    <t>VALUE OF THE BUILDING</t>
  </si>
  <si>
    <t>Investment calculation</t>
  </si>
  <si>
    <t>Selected</t>
  </si>
  <si>
    <t>Inflation rate</t>
  </si>
  <si>
    <t>Aesthetic &amp; Design improvement</t>
  </si>
  <si>
    <t>Inflation-adjusted cost</t>
  </si>
  <si>
    <t xml:space="preserve">Replacement cost per year </t>
  </si>
  <si>
    <t>Total installation cost</t>
  </si>
  <si>
    <t>Replacement period in years</t>
  </si>
  <si>
    <t>Spain</t>
  </si>
  <si>
    <t xml:space="preserve">Invesntment </t>
  </si>
  <si>
    <t>Payback based in savings</t>
  </si>
  <si>
    <t xml:space="preserve">Added Value of the building </t>
  </si>
  <si>
    <t>CONTRUCTION OF ADORE</t>
  </si>
  <si>
    <t>Grant</t>
  </si>
  <si>
    <t>Average value of the land (€/sqm)</t>
  </si>
  <si>
    <t>Total Investment</t>
  </si>
  <si>
    <t>Accumulated cash flow</t>
  </si>
  <si>
    <t>Cash flow</t>
  </si>
  <si>
    <t>Construction cost of ADORE</t>
  </si>
  <si>
    <t>Aestetic &amp; Design Improvement</t>
  </si>
  <si>
    <t xml:space="preserve">Payback based in savings + earnings (ADORE) </t>
  </si>
  <si>
    <t>Standar Rennovation cost</t>
  </si>
  <si>
    <t xml:space="preserve">NPV based in savings + earnings (ADORE) </t>
  </si>
  <si>
    <t>Expected Savings</t>
  </si>
  <si>
    <t>Selected Scenario in Sheet 1</t>
  </si>
  <si>
    <t xml:space="preserve">Variable </t>
  </si>
  <si>
    <t>Pessimistic</t>
  </si>
  <si>
    <t>Construction costs</t>
  </si>
  <si>
    <t>Neutral</t>
  </si>
  <si>
    <t>Optimistic</t>
  </si>
  <si>
    <t>Energy Prices</t>
  </si>
  <si>
    <t>Interest rate of loan</t>
  </si>
  <si>
    <t>Average value of the new construction</t>
  </si>
  <si>
    <t>Average Inflation of the applicable country</t>
  </si>
  <si>
    <t>Average Yearly increase in LPG</t>
  </si>
  <si>
    <t xml:space="preserve">The model is based on the analysis of different rennovation scenarios at three levels due to the uncertainty of some of the inputs provided.  </t>
  </si>
  <si>
    <t>Building size (in m2)</t>
  </si>
  <si>
    <t>Overall Cost of  LPG</t>
  </si>
  <si>
    <t>Overall Cost of  FUEL/DIESEL</t>
  </si>
  <si>
    <t>Average Yearly increase in OTHER</t>
  </si>
  <si>
    <t>Overall Cost of OTHER</t>
  </si>
  <si>
    <t>Impact of inflation on prices (OTHER)</t>
  </si>
  <si>
    <t>Investment in renovation</t>
  </si>
  <si>
    <t>HICP (2015 = 100) - monthly data (annual rate of change) [prc_hicp_manr]</t>
  </si>
  <si>
    <t>Last update</t>
  </si>
  <si>
    <t>Extracted on</t>
  </si>
  <si>
    <t>Source of data</t>
  </si>
  <si>
    <t>Eurostat</t>
  </si>
  <si>
    <t>UNIT</t>
  </si>
  <si>
    <t>Annual rate of change</t>
  </si>
  <si>
    <t>COICOP</t>
  </si>
  <si>
    <t>All-items HICP</t>
  </si>
  <si>
    <t>GEO/TIME</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</si>
  <si>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</si>
  <si>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</si>
  <si>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</si>
  <si>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</si>
  <si>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</si>
  <si>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</si>
  <si>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</si>
  <si>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</si>
  <si>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</si>
  <si>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</si>
  <si>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</si>
  <si>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</si>
  <si>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</si>
  <si>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</si>
  <si>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</si>
  <si>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</si>
  <si>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</si>
  <si>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</si>
  <si>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</si>
  <si>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</si>
  <si>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</si>
  <si>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</si>
  <si>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</si>
  <si>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</si>
  <si>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</si>
  <si>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</si>
  <si>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</si>
  <si>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</si>
  <si>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</si>
  <si>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</si>
  <si>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</si>
  <si>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</si>
  <si>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</si>
  <si>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</si>
  <si>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</si>
  <si>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</si>
  <si>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</si>
  <si>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</si>
  <si>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</si>
  <si>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</si>
  <si>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</si>
  <si>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</si>
  <si>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</si>
  <si>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</si>
  <si>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</si>
  <si>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</si>
  <si>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</si>
  <si>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</si>
  <si>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</si>
  <si>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</si>
  <si>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</si>
  <si>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</si>
  <si>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</si>
  <si>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</si>
  <si>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</si>
  <si>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</si>
  <si>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</si>
  <si>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</si>
  <si>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</si>
  <si>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</si>
  <si>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</si>
  <si>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</si>
  <si>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</si>
  <si>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</si>
  <si>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</si>
  <si>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</si>
  <si>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</si>
  <si>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</si>
  <si>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</si>
  <si>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</si>
  <si>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</si>
  <si>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</si>
  <si>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</si>
  <si>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</si>
  <si>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</si>
  <si>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</si>
  <si>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</si>
  <si>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</si>
  <si>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</si>
  <si>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</si>
  <si>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</si>
  <si>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</si>
  <si>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</si>
  <si>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</si>
  <si>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</si>
  <si>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</si>
  <si>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</si>
  <si>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</si>
  <si>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</si>
  <si>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</si>
  <si>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</si>
  <si>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</si>
  <si>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</si>
  <si>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</si>
  <si>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</si>
  <si>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</si>
  <si>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</si>
  <si>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</si>
  <si>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</si>
  <si>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</si>
  <si>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</si>
  <si>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</si>
  <si>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</si>
  <si>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</si>
  <si>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</si>
  <si>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</si>
  <si>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</si>
  <si>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</si>
  <si>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</si>
  <si>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</si>
  <si>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</si>
  <si>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</si>
  <si>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</si>
  <si>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</si>
  <si>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</si>
  <si>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</si>
  <si>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</si>
  <si>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</si>
  <si>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</si>
  <si>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</si>
  <si>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</si>
  <si>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</si>
  <si>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</si>
  <si>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</si>
  <si>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</si>
  <si>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</si>
  <si>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</si>
  <si>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</si>
  <si>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</si>
  <si>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</si>
  <si>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</si>
  <si>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</si>
  <si>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European Union (EU6-1972, EU9-1980, EU10-1985, EU12-1994, EU15-2004, EU25-2006, EU27-2013, EU28)</t>
  </si>
  <si>
    <t>European Union (28 countries)</t>
  </si>
  <si>
    <t>Belgium</t>
  </si>
  <si>
    <t>Bulgaria</t>
  </si>
  <si>
    <t>Czech Republic</t>
  </si>
  <si>
    <t>Denmark</t>
  </si>
  <si>
    <t>Germany (until 1990 former territory of the FRG)</t>
  </si>
  <si>
    <t>Estonia</t>
  </si>
  <si>
    <t>Ireland</t>
  </si>
  <si>
    <t>Greece</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</si>
  <si>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</si>
  <si>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</si>
  <si>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</si>
  <si>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</si>
  <si>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</si>
  <si>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</si>
  <si>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</si>
  <si>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</si>
  <si>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</si>
  <si>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</si>
  <si>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</si>
  <si>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</si>
  <si>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</si>
  <si>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</si>
  <si>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</si>
  <si>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</si>
  <si>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</si>
  <si>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</si>
  <si>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</si>
  <si>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European Economic Area (EEA18-2004, EEA28-2006, EEA30-2013, EEA31)</t>
  </si>
  <si>
    <t>Iceland</t>
  </si>
  <si>
    <t>Norway</t>
  </si>
  <si>
    <t>Switzerland</t>
  </si>
  <si>
    <t>Serbia</t>
  </si>
  <si>
    <t>:</t>
  </si>
  <si>
    <t>Turkey</t>
  </si>
  <si>
    <t>Average 2006-2016</t>
  </si>
  <si>
    <t>PRODUCT</t>
  </si>
  <si>
    <t>CONSOM</t>
  </si>
  <si>
    <t>Band DC : 2 500 kWh &lt; Consumption &lt; 5 000 kWh</t>
  </si>
  <si>
    <t>Kilowatt-hour</t>
  </si>
  <si>
    <t>TAX</t>
  </si>
  <si>
    <t>Excluding VAT and other recoverable taxes and levies</t>
  </si>
  <si>
    <t>CURRENCY</t>
  </si>
  <si>
    <t>Euro</t>
  </si>
  <si>
    <t>2011S2</t>
  </si>
  <si>
    <t>2012S1</t>
  </si>
  <si>
    <t>2012S2</t>
  </si>
  <si>
    <t>2013S1</t>
  </si>
  <si>
    <t>2013S2</t>
  </si>
  <si>
    <t>2014S1</t>
  </si>
  <si>
    <t>2014S2</t>
  </si>
  <si>
    <t>2015S1</t>
  </si>
  <si>
    <t>2015S2</t>
  </si>
  <si>
    <t>2016S1</t>
  </si>
  <si>
    <t>European Union (27 countries)</t>
  </si>
  <si>
    <t>Euro area (EA11-2000, EA12-2006, EA13-2007, EA15-2008, EA16-2010, EA17-2013, EA18-2014, EA19)</t>
  </si>
  <si>
    <t>Liechtenstein</t>
  </si>
  <si>
    <t>Montenegro</t>
  </si>
  <si>
    <t>Former Yugoslav Republic of Macedonia, the</t>
  </si>
  <si>
    <t>Albania</t>
  </si>
  <si>
    <t>Bosnia and Herzegovina</t>
  </si>
  <si>
    <t>Kosovo (under United Nations Security Council Resolution 1244/99)</t>
  </si>
  <si>
    <t>Moldova</t>
  </si>
  <si>
    <t>Natural gas</t>
  </si>
  <si>
    <t>Band D2 : 20 GJ &lt; Consumption &lt; 200 GJ</t>
  </si>
  <si>
    <t>Original value of the building adjusted to inflation</t>
  </si>
  <si>
    <t xml:space="preserve">Electricity prices for domestic consumers </t>
  </si>
  <si>
    <t>2007S1</t>
  </si>
  <si>
    <t>2007S2</t>
  </si>
  <si>
    <t>2008S1</t>
  </si>
  <si>
    <t>2008S2</t>
  </si>
  <si>
    <t>2009S1</t>
  </si>
  <si>
    <t>2009S2</t>
  </si>
  <si>
    <t>2010S1</t>
  </si>
  <si>
    <t>2010S2</t>
  </si>
  <si>
    <t>2011S1</t>
  </si>
  <si>
    <t>Evolution (2007-2015)</t>
  </si>
  <si>
    <t>SOURCE</t>
  </si>
  <si>
    <t>Average Yearly evolution in electricity</t>
  </si>
  <si>
    <t>Average yearly evolution in gas prices</t>
  </si>
  <si>
    <t>Average Yearly evolution in LPG</t>
  </si>
  <si>
    <t>Average Yearly evolution in FUEL/DIESEL</t>
  </si>
  <si>
    <t>Average Yearly evolution in OTHER</t>
  </si>
  <si>
    <t>Date</t>
  </si>
  <si>
    <t>1000L</t>
  </si>
  <si>
    <t>t</t>
  </si>
  <si>
    <t>Eurostat: https://ec.europa.eu/energy/en/data-analysis/weekly-oil-bulletin</t>
  </si>
  <si>
    <t>Eurostat: http://ec.europa.eu/eurostat/statistics-explained/index.php/Energy_price_statistics</t>
  </si>
  <si>
    <t>Pretroleum products (LPG &amp; Fuel) - EU weighted average</t>
  </si>
  <si>
    <t>Fuel oil</t>
  </si>
  <si>
    <t>LPG for fuel motor</t>
  </si>
  <si>
    <t>Heating gas oil</t>
  </si>
  <si>
    <t>Raw Data</t>
  </si>
  <si>
    <t>Average price evolution (2005-2017)</t>
  </si>
  <si>
    <t>Liter / Ton</t>
  </si>
  <si>
    <t>Total investment for AdoRE construction</t>
  </si>
  <si>
    <t>Please select the scenario with an X (ONLY ONE "X")</t>
  </si>
  <si>
    <t>Total construction cost</t>
  </si>
  <si>
    <t xml:space="preserve">M2 of the new construction </t>
  </si>
  <si>
    <t>Average value of the land (€/m2)</t>
  </si>
  <si>
    <t>Measures for AdoRE</t>
  </si>
  <si>
    <t xml:space="preserve">Solution </t>
  </si>
  <si>
    <t>Category</t>
  </si>
  <si>
    <t>Exiting Building</t>
  </si>
  <si>
    <t>Annual energy cost</t>
  </si>
  <si>
    <t>Gross Accumulated Energy Cost</t>
  </si>
  <si>
    <t>Value of the building</t>
  </si>
  <si>
    <t xml:space="preserve">General Description </t>
  </si>
  <si>
    <t xml:space="preserve">Opportunity cost Deep Renovation </t>
  </si>
  <si>
    <t>Opportunity cost ADORE</t>
  </si>
  <si>
    <t>Deep Renvation Rennovation</t>
  </si>
  <si>
    <t>Payback based in savings + earnings (Deep Renovation)</t>
  </si>
  <si>
    <t>NPV based in savings + earnings (Deep Renovation)</t>
  </si>
  <si>
    <t>Original Building size (in m2)</t>
  </si>
  <si>
    <t>Average inflation rate of the applicable country</t>
  </si>
  <si>
    <t xml:space="preserve">AdoRe on TOP </t>
  </si>
  <si>
    <t>AdoRe on ASIDE</t>
  </si>
  <si>
    <t>AdoRe on Façade</t>
  </si>
  <si>
    <t>Assistant Building</t>
  </si>
  <si>
    <t>Public subsidies</t>
  </si>
  <si>
    <t>Public subsidies in %</t>
  </si>
  <si>
    <t>Overall Expected Savings</t>
  </si>
  <si>
    <t>Selected Scenario in Sheet 1.2</t>
  </si>
  <si>
    <t>Scenario</t>
  </si>
  <si>
    <t>Added Value of the building (asumption: cash flow incomes during the first two years - selling)</t>
  </si>
  <si>
    <t>ADORE CALCULATION</t>
  </si>
  <si>
    <t>DEEP RENOVATION CALCULATION</t>
  </si>
  <si>
    <t>Factor 4</t>
  </si>
  <si>
    <t>Present Value of the financial costs</t>
  </si>
  <si>
    <t>Deep Rennovation</t>
  </si>
  <si>
    <t>Standar Renovation cost</t>
  </si>
  <si>
    <t>Standar Renovation</t>
  </si>
  <si>
    <t>Standard Renovation cost</t>
  </si>
  <si>
    <t>Average annual ROI with savings</t>
  </si>
  <si>
    <t xml:space="preserve">Average annual ROI based in savings + earnings (ADORE) </t>
  </si>
  <si>
    <t>Average annual ROI based in savings + earnings (Deep Renovation)</t>
  </si>
  <si>
    <t xml:space="preserve">Installation cost €/ UoM </t>
  </si>
  <si>
    <t>m2/ UoM</t>
  </si>
  <si>
    <t xml:space="preserve"> </t>
  </si>
  <si>
    <t xml:space="preserve">Construction cost  €/m2 </t>
  </si>
  <si>
    <t xml:space="preserve">Added Cond. Area, m2 </t>
  </si>
  <si>
    <t>AdoRe on Ground Floor</t>
  </si>
  <si>
    <t>Renovation on TOP</t>
  </si>
  <si>
    <t>Renovation on ASIDE</t>
  </si>
  <si>
    <t>Renovation on FAÇADE</t>
  </si>
  <si>
    <t>Renovation on Ground Floor</t>
  </si>
  <si>
    <t>Renovation on Assistant Building</t>
  </si>
  <si>
    <t>Deep renovation</t>
  </si>
  <si>
    <r>
      <t xml:space="preserve">AddOn unit (new apartment) </t>
    </r>
    <r>
      <rPr>
        <b/>
        <sz val="11"/>
        <color theme="1"/>
        <rFont val="Calibri"/>
        <family val="2"/>
        <scheme val="minor"/>
      </rPr>
      <t>real estate</t>
    </r>
    <r>
      <rPr>
        <sz val="11"/>
        <color theme="1"/>
        <rFont val="Calibri"/>
        <family val="2"/>
        <scheme val="minor"/>
      </rPr>
      <t xml:space="preserve"> value (€/m2)</t>
    </r>
  </si>
  <si>
    <r>
      <rPr>
        <b/>
        <sz val="11"/>
        <color theme="1"/>
        <rFont val="Calibri"/>
        <family val="2"/>
        <scheme val="minor"/>
      </rPr>
      <t>Real estate</t>
    </r>
    <r>
      <rPr>
        <sz val="11"/>
        <color theme="1"/>
        <rFont val="Calibri"/>
        <family val="2"/>
        <scheme val="minor"/>
      </rPr>
      <t xml:space="preserve"> value (€/m2)</t>
    </r>
  </si>
  <si>
    <t>Total investment for renovation</t>
  </si>
  <si>
    <t>Renting cost apartment per month €/m2</t>
  </si>
  <si>
    <t>Anual renting ADORE</t>
  </si>
  <si>
    <t>ADORE CALCULATION (Selling)</t>
  </si>
  <si>
    <t>ADORE CALCULATION (renting)</t>
  </si>
  <si>
    <t>Renting inflation</t>
  </si>
  <si>
    <t>Inflation applicable to renting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</si>
</sst>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Red]\-#,##0.00\ &quot;€&quot;"/>
    <numFmt numFmtId="44" formatCode="_-* #,##0.00\ &quot;€&quot;_-;\-* #,##0.00\ &quot;€&quot;_-;_-* &quot;-&quot;??\ &quot;€&quot;_-;_-@_-"/>
    <numFmt numFmtId="164" formatCode="_-* #,##0.00_-;\-* #,##0.00_-;_-* &quot;-&quot;??_-;_-@_-"/>
    <numFmt numFmtId="165" formatCode="#,##0.00\ &quot;€&quot;"/>
    <numFmt numFmtId="166" formatCode="0.0%"/>
    <numFmt numFmtId="167" formatCode="0.000"/>
    <numFmt numFmtId="168" formatCode="#,##0.0"/>
    <numFmt numFmtId="169" formatCode="#,##0.0000"/>
    <numFmt numFmtId="170" formatCode="dd/mm/yy"/>
    <numFmt numFmtId="171" formatCode="#,##0_ ;\-#,##0\ "/>
    <numFmt numFmtId="172" formatCode="#,##0.00\ [$€-1]"/>
  </numFmts>
  <fonts count="4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name val="Arial"/>
      <family val="2"/>
    </font>
    <font>
      <sz val="9"/>
      <color indexed="81"/>
      <name val="Tahoma"/>
      <family val="2"/>
    </font>
    <font>
      <b/>
      <sz val="9"/>
      <color indexed="81"/>
      <name val="Tahoma"/>
      <family val="2"/>
    </font>
    <font>
      <b/>
      <sz val="8"/>
      <name val="Arial"/>
      <family val="2"/>
    </font>
    <font>
      <b/>
      <sz val="10"/>
      <name val="Arial"/>
      <family val="2"/>
    </font>
    <font>
      <b/>
      <sz val="11"/>
      <name val="Arial"/>
      <family val="2"/>
    </font>
    <font>
      <b/>
      <sz val="11"/>
      <color theme="1"/>
      <name val="Arial"/>
      <family val="2"/>
    </font>
    <font>
      <sz val="11"/>
      <name val="Calibri"/>
      <family val="2"/>
      <scheme val="minor"/>
    </font>
    <font>
      <b/>
      <sz val="26"/>
      <name val="Calibri"/>
      <family val="2"/>
      <scheme val="minor"/>
    </font>
    <font>
      <b/>
      <sz val="14"/>
      <color theme="1"/>
      <name val="Calibri"/>
      <family val="2"/>
      <scheme val="minor"/>
    </font>
    <font>
      <b/>
      <sz val="8"/>
      <color theme="0"/>
      <name val="Arial"/>
      <family val="2"/>
    </font>
    <font>
      <u val="double"/>
      <sz val="14"/>
      <color theme="1"/>
      <name val="Calibri"/>
      <family val="2"/>
      <scheme val="minor"/>
    </font>
    <font>
      <i/>
      <sz val="9"/>
      <color indexed="81"/>
      <name val="Tahoma"/>
      <family val="2"/>
    </font>
    <font>
      <b/>
      <sz val="11"/>
      <color theme="0"/>
      <name val="Calibri"/>
      <family val="2"/>
      <scheme val="minor"/>
    </font>
    <font>
      <u/>
      <sz val="11"/>
      <color theme="10"/>
      <name val="Calibri"/>
      <family val="2"/>
      <scheme val="minor"/>
    </font>
    <font>
      <u/>
      <sz val="16"/>
      <color theme="0"/>
      <name val="Calibri"/>
      <family val="2"/>
      <scheme val="minor"/>
    </font>
    <font>
      <b/>
      <sz val="16"/>
      <color theme="1"/>
      <name val="Calibri"/>
      <family val="2"/>
      <scheme val="minor"/>
    </font>
    <font>
      <b/>
      <sz val="11"/>
      <name val="Calibri"/>
      <family val="2"/>
      <scheme val="minor"/>
    </font>
    <font>
      <b/>
      <sz val="11"/>
      <color theme="0"/>
      <name val="Arial"/>
      <family val="2"/>
    </font>
    <font>
      <sz val="11"/>
      <color theme="1"/>
      <name val="Arial"/>
      <family val="2"/>
    </font>
    <font>
      <b/>
      <sz val="20"/>
      <color theme="1"/>
      <name val="Calibri"/>
      <family val="2"/>
      <scheme val="minor"/>
    </font>
    <font>
      <b/>
      <sz val="20"/>
      <name val="Arial"/>
      <family val="2"/>
    </font>
    <font>
      <sz val="11"/>
      <name val="Arial"/>
      <family val="2"/>
    </font>
    <font>
      <sz val="10"/>
      <name val="Arial"/>
      <family val="2"/>
    </font>
    <font>
      <sz val="10"/>
      <name val="Arial"/>
      <family val="2"/>
    </font>
    <font>
      <sz val="11"/>
      <name val="Arial"/>
      <family val="2"/>
    </font>
    <font>
      <b/>
      <sz val="10"/>
      <color indexed="16"/>
      <name val="Times New Roman"/>
      <family val="1"/>
    </font>
    <font>
      <sz val="10"/>
      <color indexed="8"/>
      <name val="Times New Roman"/>
      <family val="1"/>
    </font>
    <font>
      <sz val="10"/>
      <color indexed="8"/>
      <name val="Times New Roman"/>
      <family val="1"/>
    </font>
    <font>
      <u/>
      <sz val="9"/>
      <color indexed="81"/>
      <name val="Tahoma"/>
      <family val="2"/>
    </font>
    <font>
      <b/>
      <sz val="20"/>
      <name val="Calibri"/>
      <family val="2"/>
      <scheme val="minor"/>
    </font>
    <font>
      <sz val="11"/>
      <color theme="1"/>
      <name val="Calibri"/>
      <family val="2"/>
      <charset val="186"/>
      <scheme val="minor"/>
    </font>
    <font>
      <sz val="10"/>
      <name val="RimHelvetica"/>
      <charset val="186"/>
    </font>
    <font>
      <b/>
      <sz val="20"/>
      <color theme="1"/>
      <name val="Calibri "/>
    </font>
    <font>
      <b/>
      <sz val="14"/>
      <color rgb="FFFF0000"/>
      <name val="Arial"/>
      <family val="2"/>
    </font>
    <font>
      <b/>
      <sz val="18"/>
      <color rgb="FFFF0000"/>
      <name val="Calibri"/>
      <family val="2"/>
      <charset val="186"/>
      <scheme val="minor"/>
    </font>
    <font>
      <sz val="8"/>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4"/>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indexed="9"/>
        <bgColor indexed="9"/>
      </patternFill>
    </fill>
    <fill>
      <patternFill patternType="solid">
        <fgColor indexed="22"/>
        <bgColor indexed="9"/>
      </patternFill>
    </fill>
    <fill>
      <patternFill patternType="solid">
        <fgColor theme="4" tint="0.59999389629810485"/>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249977111117893"/>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ck">
        <color auto="1"/>
      </left>
      <right/>
      <top style="thick">
        <color auto="1"/>
      </top>
      <bottom style="thick">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thin">
        <color auto="1"/>
      </right>
      <top style="thin">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26" fillId="0" borderId="0"/>
    <xf numFmtId="0" fontId="29" fillId="0" borderId="0"/>
    <xf numFmtId="0" fontId="35" fillId="0" borderId="0"/>
    <xf numFmtId="164" fontId="35" fillId="0" borderId="0" applyFont="0" applyFill="0" applyBorder="0" applyAlignment="0" applyProtection="0"/>
    <xf numFmtId="0" fontId="36" fillId="0" borderId="0"/>
  </cellStyleXfs>
  <cellXfs count="529">
    <xf numFmtId="0" fontId="0" fillId="0" borderId="0" xfId="0"/>
    <xf numFmtId="165" fontId="0" fillId="0" borderId="6" xfId="0" applyNumberFormat="1" applyBorder="1" applyAlignment="1" applyProtection="1">
      <alignment wrapText="1"/>
      <protection hidden="1"/>
    </xf>
    <xf numFmtId="165" fontId="0" fillId="0" borderId="7" xfId="0" applyNumberFormat="1" applyBorder="1" applyAlignment="1" applyProtection="1">
      <alignment wrapText="1"/>
      <protection hidden="1"/>
    </xf>
    <xf numFmtId="165" fontId="0" fillId="0" borderId="0" xfId="0" applyNumberFormat="1" applyAlignment="1" applyProtection="1">
      <alignment wrapText="1"/>
      <protection hidden="1"/>
    </xf>
    <xf numFmtId="165" fontId="0" fillId="0" borderId="0" xfId="0" applyNumberFormat="1" applyBorder="1" applyAlignment="1" applyProtection="1">
      <alignment wrapText="1"/>
      <protection hidden="1"/>
    </xf>
    <xf numFmtId="165" fontId="0" fillId="0" borderId="9" xfId="0" applyNumberFormat="1" applyBorder="1" applyAlignment="1" applyProtection="1">
      <alignment wrapText="1"/>
      <protection hidden="1"/>
    </xf>
    <xf numFmtId="165" fontId="0" fillId="0" borderId="11" xfId="0" applyNumberFormat="1" applyBorder="1" applyAlignment="1" applyProtection="1">
      <alignment wrapText="1"/>
      <protection hidden="1"/>
    </xf>
    <xf numFmtId="165" fontId="0" fillId="0" borderId="12" xfId="0" applyNumberFormat="1" applyBorder="1" applyAlignment="1" applyProtection="1">
      <alignment wrapText="1"/>
      <protection hidden="1"/>
    </xf>
    <xf numFmtId="0" fontId="8" fillId="0" borderId="0" xfId="0" applyFont="1" applyAlignment="1" applyProtection="1">
      <alignment wrapText="1"/>
      <protection hidden="1"/>
    </xf>
    <xf numFmtId="0" fontId="7" fillId="0" borderId="0" xfId="0" applyFont="1" applyAlignment="1" applyProtection="1">
      <alignment wrapText="1"/>
      <protection hidden="1"/>
    </xf>
    <xf numFmtId="0" fontId="0" fillId="0" borderId="0" xfId="0" applyAlignment="1" applyProtection="1">
      <alignment wrapText="1"/>
      <protection hidden="1"/>
    </xf>
    <xf numFmtId="165" fontId="0" fillId="0" borderId="8" xfId="0" applyNumberFormat="1" applyBorder="1" applyAlignment="1" applyProtection="1">
      <alignment wrapText="1"/>
      <protection hidden="1"/>
    </xf>
    <xf numFmtId="165" fontId="0" fillId="0" borderId="0" xfId="0" applyNumberFormat="1" applyFill="1" applyAlignment="1" applyProtection="1">
      <alignment wrapText="1"/>
      <protection hidden="1"/>
    </xf>
    <xf numFmtId="0" fontId="0" fillId="0" borderId="0" xfId="0" applyFill="1" applyAlignment="1" applyProtection="1">
      <alignment wrapText="1"/>
      <protection hidden="1"/>
    </xf>
    <xf numFmtId="0" fontId="14" fillId="0" borderId="0" xfId="0" applyFont="1" applyAlignment="1" applyProtection="1">
      <alignment wrapText="1"/>
      <protection hidden="1"/>
    </xf>
    <xf numFmtId="9" fontId="0" fillId="0" borderId="0" xfId="1" applyFont="1" applyFill="1" applyAlignment="1" applyProtection="1">
      <alignment wrapText="1"/>
      <protection hidden="1"/>
    </xf>
    <xf numFmtId="0" fontId="4" fillId="3" borderId="1" xfId="0" applyFont="1" applyFill="1" applyBorder="1" applyAlignment="1" applyProtection="1">
      <alignment wrapText="1"/>
      <protection hidden="1"/>
    </xf>
    <xf numFmtId="0" fontId="2" fillId="0" borderId="0" xfId="0" applyFont="1" applyAlignment="1" applyProtection="1">
      <alignment wrapText="1"/>
      <protection hidden="1"/>
    </xf>
    <xf numFmtId="0" fontId="2" fillId="0" borderId="1" xfId="0" applyFont="1" applyBorder="1" applyAlignment="1" applyProtection="1">
      <alignment wrapText="1"/>
      <protection hidden="1"/>
    </xf>
    <xf numFmtId="0" fontId="0" fillId="3" borderId="1" xfId="0" applyFill="1" applyBorder="1" applyAlignment="1" applyProtection="1">
      <alignment wrapText="1"/>
      <protection hidden="1"/>
    </xf>
    <xf numFmtId="0" fontId="9" fillId="3" borderId="1" xfId="0" applyFont="1" applyFill="1" applyBorder="1" applyAlignment="1" applyProtection="1">
      <alignment wrapText="1"/>
      <protection hidden="1"/>
    </xf>
    <xf numFmtId="0" fontId="4" fillId="0" borderId="0" xfId="0" applyFont="1" applyAlignment="1" applyProtection="1">
      <alignment wrapText="1"/>
      <protection hidden="1"/>
    </xf>
    <xf numFmtId="0" fontId="10" fillId="3" borderId="1" xfId="0" applyFont="1" applyFill="1" applyBorder="1" applyAlignment="1" applyProtection="1">
      <alignment wrapText="1"/>
      <protection hidden="1"/>
    </xf>
    <xf numFmtId="0" fontId="10" fillId="0" borderId="0" xfId="0" applyFont="1" applyAlignment="1" applyProtection="1">
      <alignment wrapText="1"/>
      <protection hidden="1"/>
    </xf>
    <xf numFmtId="0" fontId="9" fillId="0" borderId="0" xfId="0" applyFont="1" applyAlignment="1" applyProtection="1">
      <alignment wrapText="1"/>
      <protection hidden="1"/>
    </xf>
    <xf numFmtId="49" fontId="9" fillId="0" borderId="0" xfId="0" applyNumberFormat="1" applyFont="1" applyAlignment="1" applyProtection="1">
      <alignment wrapText="1"/>
      <protection hidden="1"/>
    </xf>
    <xf numFmtId="0" fontId="2" fillId="0" borderId="0" xfId="0" applyFont="1" applyFill="1" applyBorder="1" applyAlignment="1" applyProtection="1">
      <alignment wrapText="1"/>
      <protection hidden="1"/>
    </xf>
    <xf numFmtId="0" fontId="9" fillId="0" borderId="0" xfId="0" applyFont="1" applyFill="1" applyAlignment="1" applyProtection="1">
      <alignment wrapText="1"/>
      <protection hidden="1"/>
    </xf>
    <xf numFmtId="165" fontId="10" fillId="0" borderId="0" xfId="0" applyNumberFormat="1" applyFont="1" applyFill="1" applyBorder="1" applyAlignment="1" applyProtection="1">
      <alignment vertical="center" wrapText="1"/>
      <protection hidden="1"/>
    </xf>
    <xf numFmtId="2" fontId="0" fillId="4" borderId="4" xfId="1" applyNumberFormat="1" applyFont="1" applyFill="1" applyBorder="1" applyAlignment="1" applyProtection="1">
      <alignment horizontal="center" wrapText="1"/>
      <protection locked="0"/>
    </xf>
    <xf numFmtId="1" fontId="0" fillId="4" borderId="3" xfId="1" applyNumberFormat="1" applyFont="1" applyFill="1" applyBorder="1" applyAlignment="1" applyProtection="1">
      <alignment horizontal="center" wrapText="1"/>
      <protection locked="0"/>
    </xf>
    <xf numFmtId="10" fontId="0" fillId="4" borderId="2" xfId="1"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hidden="1"/>
    </xf>
    <xf numFmtId="0" fontId="0" fillId="0" borderId="0" xfId="0" applyFont="1" applyFill="1" applyBorder="1" applyAlignment="1" applyProtection="1">
      <alignment wrapText="1"/>
      <protection hidden="1"/>
    </xf>
    <xf numFmtId="165" fontId="10" fillId="5" borderId="0" xfId="0" applyNumberFormat="1" applyFont="1" applyFill="1" applyBorder="1" applyAlignment="1" applyProtection="1">
      <alignment wrapText="1"/>
      <protection hidden="1"/>
    </xf>
    <xf numFmtId="0" fontId="0" fillId="0" borderId="0" xfId="0" applyFont="1" applyFill="1" applyBorder="1" applyAlignment="1" applyProtection="1">
      <alignment vertical="center" wrapText="1"/>
      <protection hidden="1"/>
    </xf>
    <xf numFmtId="165" fontId="10" fillId="4" borderId="0" xfId="0" applyNumberFormat="1" applyFont="1" applyFill="1" applyBorder="1" applyAlignment="1" applyProtection="1">
      <alignment vertical="center" wrapText="1"/>
      <protection hidden="1"/>
    </xf>
    <xf numFmtId="0" fontId="0" fillId="2" borderId="0" xfId="0" applyFont="1" applyFill="1" applyBorder="1" applyAlignment="1" applyProtection="1">
      <alignment wrapText="1"/>
      <protection hidden="1"/>
    </xf>
    <xf numFmtId="0" fontId="0" fillId="0" borderId="0" xfId="0" applyFont="1" applyBorder="1" applyAlignment="1" applyProtection="1">
      <alignment wrapText="1"/>
      <protection hidden="1"/>
    </xf>
    <xf numFmtId="0" fontId="2" fillId="8" borderId="1" xfId="0" applyFont="1" applyFill="1" applyBorder="1" applyAlignment="1" applyProtection="1">
      <alignment horizontal="center" vertical="center"/>
      <protection hidden="1"/>
    </xf>
    <xf numFmtId="0" fontId="2" fillId="8" borderId="18" xfId="0" applyFont="1" applyFill="1" applyBorder="1" applyAlignment="1" applyProtection="1">
      <alignment horizontal="center" vertical="center"/>
      <protection hidden="1"/>
    </xf>
    <xf numFmtId="0" fontId="0" fillId="0" borderId="0" xfId="0" applyProtection="1">
      <protection hidden="1"/>
    </xf>
    <xf numFmtId="0" fontId="17" fillId="9" borderId="0" xfId="0" applyFont="1" applyFill="1" applyBorder="1" applyProtection="1">
      <protection hidden="1"/>
    </xf>
    <xf numFmtId="0" fontId="0" fillId="2" borderId="0" xfId="0" applyFill="1" applyBorder="1" applyProtection="1">
      <protection hidden="1"/>
    </xf>
    <xf numFmtId="0" fontId="0" fillId="3" borderId="1" xfId="0" applyFill="1" applyBorder="1" applyProtection="1">
      <protection hidden="1"/>
    </xf>
    <xf numFmtId="4" fontId="0" fillId="2" borderId="1" xfId="0" applyNumberFormat="1" applyFill="1" applyBorder="1" applyProtection="1">
      <protection hidden="1"/>
    </xf>
    <xf numFmtId="4" fontId="0" fillId="2" borderId="0" xfId="0" applyNumberFormat="1" applyFill="1" applyBorder="1" applyProtection="1">
      <protection hidden="1"/>
    </xf>
    <xf numFmtId="4" fontId="0" fillId="10" borderId="0" xfId="0" applyNumberFormat="1" applyFont="1" applyFill="1" applyBorder="1" applyProtection="1">
      <protection hidden="1"/>
    </xf>
    <xf numFmtId="4" fontId="0" fillId="0" borderId="0" xfId="0" applyNumberFormat="1" applyProtection="1">
      <protection hidden="1"/>
    </xf>
    <xf numFmtId="0" fontId="0" fillId="10" borderId="0" xfId="0" applyFont="1" applyFill="1" applyBorder="1" applyProtection="1">
      <protection hidden="1"/>
    </xf>
    <xf numFmtId="2" fontId="0" fillId="2" borderId="0" xfId="0" applyNumberFormat="1" applyFill="1" applyBorder="1" applyProtection="1">
      <protection hidden="1"/>
    </xf>
    <xf numFmtId="2" fontId="0" fillId="10" borderId="0" xfId="0" applyNumberFormat="1" applyFont="1" applyFill="1" applyBorder="1" applyProtection="1">
      <protection hidden="1"/>
    </xf>
    <xf numFmtId="0" fontId="0" fillId="10" borderId="0" xfId="0" applyFill="1" applyBorder="1" applyProtection="1">
      <protection hidden="1"/>
    </xf>
    <xf numFmtId="4" fontId="0" fillId="10" borderId="0" xfId="0" applyNumberFormat="1" applyFill="1" applyBorder="1" applyProtection="1">
      <protection hidden="1"/>
    </xf>
    <xf numFmtId="0" fontId="18" fillId="2" borderId="0" xfId="3" applyFill="1" applyBorder="1" applyProtection="1">
      <protection hidden="1"/>
    </xf>
    <xf numFmtId="44" fontId="0" fillId="0" borderId="19" xfId="2" applyFont="1" applyBorder="1" applyAlignment="1" applyProtection="1">
      <alignment horizontal="center" wrapText="1"/>
      <protection hidden="1"/>
    </xf>
    <xf numFmtId="0" fontId="15" fillId="6" borderId="25" xfId="0" applyFont="1" applyFill="1" applyBorder="1" applyAlignment="1" applyProtection="1">
      <alignment wrapText="1"/>
      <protection hidden="1"/>
    </xf>
    <xf numFmtId="0" fontId="2" fillId="3" borderId="2" xfId="0" applyFont="1" applyFill="1" applyBorder="1" applyProtection="1">
      <protection hidden="1"/>
    </xf>
    <xf numFmtId="0" fontId="2" fillId="12" borderId="15" xfId="0" applyFont="1" applyFill="1" applyBorder="1" applyAlignment="1" applyProtection="1">
      <alignment horizontal="right"/>
      <protection hidden="1"/>
    </xf>
    <xf numFmtId="0" fontId="0" fillId="13" borderId="18" xfId="0" applyFill="1" applyBorder="1" applyProtection="1">
      <protection hidden="1"/>
    </xf>
    <xf numFmtId="0" fontId="0" fillId="13" borderId="22" xfId="0" applyFill="1" applyBorder="1" applyProtection="1">
      <protection hidden="1"/>
    </xf>
    <xf numFmtId="0" fontId="2" fillId="12" borderId="21" xfId="0" applyFont="1" applyFill="1" applyBorder="1" applyAlignment="1" applyProtection="1">
      <alignment horizontal="right"/>
      <protection hidden="1"/>
    </xf>
    <xf numFmtId="44" fontId="0" fillId="4" borderId="26" xfId="2" applyFont="1" applyFill="1" applyBorder="1" applyProtection="1">
      <protection locked="0"/>
    </xf>
    <xf numFmtId="44" fontId="0" fillId="13" borderId="22" xfId="0" applyNumberFormat="1" applyFill="1" applyBorder="1" applyProtection="1">
      <protection hidden="1"/>
    </xf>
    <xf numFmtId="44" fontId="2" fillId="12" borderId="19" xfId="0" applyNumberFormat="1" applyFont="1" applyFill="1" applyBorder="1" applyProtection="1">
      <protection hidden="1"/>
    </xf>
    <xf numFmtId="0" fontId="8" fillId="0" borderId="20" xfId="0" applyFont="1" applyBorder="1" applyAlignment="1" applyProtection="1">
      <alignment wrapText="1"/>
      <protection hidden="1"/>
    </xf>
    <xf numFmtId="0" fontId="8" fillId="0" borderId="0" xfId="0" applyFont="1" applyBorder="1" applyAlignment="1" applyProtection="1">
      <alignment wrapText="1"/>
      <protection hidden="1"/>
    </xf>
    <xf numFmtId="0" fontId="8" fillId="0" borderId="17" xfId="0" applyFont="1" applyBorder="1" applyAlignment="1" applyProtection="1">
      <alignment wrapText="1"/>
      <protection hidden="1"/>
    </xf>
    <xf numFmtId="0" fontId="21" fillId="14" borderId="2" xfId="0" applyFont="1" applyFill="1" applyBorder="1" applyAlignment="1" applyProtection="1">
      <alignment horizontal="center" vertical="center" wrapText="1"/>
      <protection hidden="1"/>
    </xf>
    <xf numFmtId="0" fontId="9" fillId="11" borderId="27" xfId="0" applyFont="1" applyFill="1" applyBorder="1" applyAlignment="1" applyProtection="1">
      <alignment vertical="center" wrapText="1"/>
      <protection hidden="1"/>
    </xf>
    <xf numFmtId="0" fontId="11" fillId="11" borderId="27" xfId="0" applyFont="1" applyFill="1" applyBorder="1" applyAlignment="1" applyProtection="1">
      <alignment vertical="center" wrapText="1"/>
      <protection hidden="1"/>
    </xf>
    <xf numFmtId="165" fontId="11" fillId="11" borderId="27" xfId="0" applyNumberFormat="1" applyFont="1" applyFill="1" applyBorder="1" applyAlignment="1" applyProtection="1">
      <alignment vertical="center" wrapText="1"/>
      <protection hidden="1"/>
    </xf>
    <xf numFmtId="44" fontId="20" fillId="5" borderId="4" xfId="0" applyNumberFormat="1" applyFont="1" applyFill="1" applyBorder="1" applyProtection="1">
      <protection hidden="1"/>
    </xf>
    <xf numFmtId="44" fontId="0" fillId="13" borderId="18" xfId="2" applyFont="1" applyFill="1" applyBorder="1" applyProtection="1">
      <protection hidden="1"/>
    </xf>
    <xf numFmtId="0" fontId="0" fillId="3" borderId="2" xfId="0" applyFill="1" applyBorder="1" applyAlignment="1" applyProtection="1">
      <alignment horizontal="center" wrapText="1"/>
      <protection hidden="1"/>
    </xf>
    <xf numFmtId="0" fontId="0" fillId="3" borderId="19" xfId="0" applyFill="1" applyBorder="1" applyAlignment="1" applyProtection="1">
      <alignment horizontal="center" wrapText="1"/>
      <protection hidden="1"/>
    </xf>
    <xf numFmtId="0" fontId="10" fillId="3" borderId="3" xfId="0" applyFont="1" applyFill="1" applyBorder="1" applyAlignment="1" applyProtection="1">
      <alignment wrapText="1"/>
      <protection hidden="1"/>
    </xf>
    <xf numFmtId="0" fontId="0" fillId="2" borderId="2" xfId="0" applyFont="1" applyFill="1" applyBorder="1" applyAlignment="1" applyProtection="1">
      <alignment horizontal="center" wrapText="1"/>
      <protection hidden="1"/>
    </xf>
    <xf numFmtId="0" fontId="2" fillId="14" borderId="2" xfId="0" applyFont="1" applyFill="1" applyBorder="1" applyAlignment="1" applyProtection="1">
      <alignment horizontal="center" vertical="center" wrapText="1"/>
      <protection hidden="1"/>
    </xf>
    <xf numFmtId="0" fontId="0" fillId="11" borderId="27" xfId="0" applyFill="1" applyBorder="1" applyAlignment="1" applyProtection="1">
      <alignment vertical="center" wrapText="1"/>
      <protection hidden="1"/>
    </xf>
    <xf numFmtId="165" fontId="0" fillId="11" borderId="27" xfId="0" applyNumberFormat="1" applyFill="1" applyBorder="1" applyAlignment="1" applyProtection="1">
      <alignment vertical="center" wrapText="1"/>
      <protection hidden="1"/>
    </xf>
    <xf numFmtId="9" fontId="0" fillId="4" borderId="1" xfId="1" applyFont="1" applyFill="1" applyBorder="1" applyAlignment="1" applyProtection="1">
      <alignment wrapText="1"/>
      <protection locked="0"/>
    </xf>
    <xf numFmtId="0" fontId="0" fillId="4" borderId="2" xfId="0" applyFill="1" applyBorder="1" applyAlignment="1" applyProtection="1">
      <alignment wrapText="1"/>
      <protection locked="0"/>
    </xf>
    <xf numFmtId="44" fontId="2" fillId="4" borderId="2" xfId="2" applyFont="1" applyFill="1" applyBorder="1" applyAlignment="1" applyProtection="1">
      <alignment wrapText="1"/>
      <protection locked="0"/>
    </xf>
    <xf numFmtId="165" fontId="22" fillId="0" borderId="0" xfId="0" applyNumberFormat="1" applyFont="1" applyFill="1" applyBorder="1" applyAlignment="1" applyProtection="1">
      <alignment vertical="center" wrapText="1"/>
      <protection hidden="1"/>
    </xf>
    <xf numFmtId="165" fontId="3" fillId="0" borderId="0" xfId="0" applyNumberFormat="1" applyFont="1" applyFill="1" applyAlignment="1" applyProtection="1">
      <alignment wrapText="1"/>
      <protection hidden="1"/>
    </xf>
    <xf numFmtId="8" fontId="2" fillId="12" borderId="19" xfId="0" applyNumberFormat="1" applyFont="1" applyFill="1" applyBorder="1" applyProtection="1">
      <protection hidden="1"/>
    </xf>
    <xf numFmtId="0" fontId="10" fillId="11" borderId="1" xfId="0" applyFont="1" applyFill="1" applyBorder="1" applyAlignment="1" applyProtection="1">
      <alignment wrapText="1"/>
      <protection hidden="1"/>
    </xf>
    <xf numFmtId="0" fontId="10" fillId="0" borderId="0" xfId="0" applyFont="1" applyFill="1" applyBorder="1" applyAlignment="1" applyProtection="1">
      <alignment wrapText="1"/>
      <protection hidden="1"/>
    </xf>
    <xf numFmtId="8" fontId="0" fillId="0" borderId="0" xfId="0" applyNumberFormat="1" applyAlignment="1" applyProtection="1">
      <alignment wrapText="1"/>
      <protection hidden="1"/>
    </xf>
    <xf numFmtId="0" fontId="21" fillId="0" borderId="0" xfId="0" applyFont="1" applyAlignment="1" applyProtection="1">
      <alignment wrapText="1"/>
      <protection hidden="1"/>
    </xf>
    <xf numFmtId="0" fontId="2" fillId="3" borderId="16" xfId="0" applyFont="1" applyFill="1" applyBorder="1" applyProtection="1">
      <protection hidden="1"/>
    </xf>
    <xf numFmtId="165" fontId="10" fillId="2" borderId="0" xfId="0" applyNumberFormat="1" applyFont="1" applyFill="1" applyBorder="1" applyAlignment="1" applyProtection="1">
      <alignment vertical="center" wrapText="1"/>
      <protection hidden="1"/>
    </xf>
    <xf numFmtId="0" fontId="0" fillId="2" borderId="0" xfId="0" applyFill="1" applyBorder="1" applyAlignment="1" applyProtection="1">
      <alignment wrapText="1"/>
      <protection hidden="1"/>
    </xf>
    <xf numFmtId="9" fontId="0" fillId="2" borderId="0" xfId="1" applyFont="1" applyFill="1" applyBorder="1" applyAlignment="1" applyProtection="1">
      <alignment wrapText="1"/>
      <protection hidden="1"/>
    </xf>
    <xf numFmtId="165" fontId="0" fillId="2" borderId="0" xfId="0" applyNumberFormat="1" applyFill="1" applyBorder="1" applyAlignment="1" applyProtection="1">
      <alignment wrapText="1"/>
      <protection hidden="1"/>
    </xf>
    <xf numFmtId="0" fontId="3" fillId="0" borderId="0" xfId="0" applyFont="1" applyFill="1" applyAlignment="1" applyProtection="1">
      <alignment wrapText="1"/>
      <protection hidden="1"/>
    </xf>
    <xf numFmtId="165" fontId="3" fillId="2" borderId="0" xfId="0" applyNumberFormat="1" applyFont="1" applyFill="1" applyAlignment="1" applyProtection="1">
      <alignment wrapText="1"/>
      <protection hidden="1"/>
    </xf>
    <xf numFmtId="0" fontId="17" fillId="0" borderId="0" xfId="0" applyFont="1" applyAlignment="1" applyProtection="1">
      <alignment wrapText="1"/>
      <protection hidden="1"/>
    </xf>
    <xf numFmtId="44" fontId="0" fillId="15" borderId="0" xfId="0" applyNumberFormat="1" applyFill="1" applyAlignment="1" applyProtection="1">
      <alignment wrapText="1"/>
      <protection hidden="1"/>
    </xf>
    <xf numFmtId="44" fontId="0" fillId="17" borderId="0" xfId="0" applyNumberFormat="1" applyFill="1" applyAlignment="1" applyProtection="1">
      <alignment wrapText="1"/>
      <protection hidden="1"/>
    </xf>
    <xf numFmtId="8" fontId="0" fillId="0" borderId="0" xfId="0" applyNumberFormat="1" applyProtection="1">
      <protection hidden="1"/>
    </xf>
    <xf numFmtId="0" fontId="9" fillId="16" borderId="16" xfId="0" applyFont="1" applyFill="1" applyBorder="1" applyAlignment="1" applyProtection="1">
      <alignment wrapText="1"/>
      <protection hidden="1"/>
    </xf>
    <xf numFmtId="0" fontId="0" fillId="16" borderId="23" xfId="0" applyFont="1" applyFill="1" applyBorder="1" applyAlignment="1" applyProtection="1">
      <alignment wrapText="1"/>
      <protection hidden="1"/>
    </xf>
    <xf numFmtId="0" fontId="9" fillId="16" borderId="28" xfId="0" applyFont="1" applyFill="1" applyBorder="1" applyAlignment="1" applyProtection="1">
      <alignment vertical="center" wrapText="1"/>
      <protection hidden="1"/>
    </xf>
    <xf numFmtId="0" fontId="0" fillId="16" borderId="0" xfId="0" applyFont="1" applyFill="1" applyBorder="1" applyAlignment="1" applyProtection="1">
      <alignment vertical="center" wrapText="1"/>
      <protection hidden="1"/>
    </xf>
    <xf numFmtId="0" fontId="9" fillId="18" borderId="29" xfId="0" applyFont="1" applyFill="1" applyBorder="1" applyAlignment="1" applyProtection="1">
      <alignment wrapText="1"/>
      <protection hidden="1"/>
    </xf>
    <xf numFmtId="165" fontId="10" fillId="18" borderId="24" xfId="0" applyNumberFormat="1" applyFont="1" applyFill="1" applyBorder="1" applyAlignment="1" applyProtection="1">
      <alignment wrapText="1"/>
      <protection hidden="1"/>
    </xf>
    <xf numFmtId="165" fontId="23" fillId="16" borderId="23" xfId="0" applyNumberFormat="1" applyFont="1" applyFill="1" applyBorder="1" applyAlignment="1" applyProtection="1">
      <alignment wrapText="1"/>
      <protection hidden="1"/>
    </xf>
    <xf numFmtId="165" fontId="23" fillId="16" borderId="0" xfId="0" applyNumberFormat="1" applyFont="1" applyFill="1" applyBorder="1" applyAlignment="1" applyProtection="1">
      <alignment wrapText="1"/>
      <protection hidden="1"/>
    </xf>
    <xf numFmtId="165" fontId="23" fillId="16" borderId="17" xfId="0" applyNumberFormat="1" applyFont="1" applyFill="1" applyBorder="1" applyAlignment="1" applyProtection="1">
      <alignment wrapText="1"/>
      <protection hidden="1"/>
    </xf>
    <xf numFmtId="44" fontId="0" fillId="16" borderId="23" xfId="0" applyNumberFormat="1" applyFill="1" applyBorder="1" applyAlignment="1" applyProtection="1">
      <alignment wrapText="1"/>
      <protection hidden="1"/>
    </xf>
    <xf numFmtId="44" fontId="2" fillId="18" borderId="24" xfId="0" applyNumberFormat="1" applyFont="1" applyFill="1" applyBorder="1" applyAlignment="1" applyProtection="1">
      <alignment wrapText="1"/>
      <protection hidden="1"/>
    </xf>
    <xf numFmtId="165" fontId="2" fillId="18" borderId="24" xfId="0" applyNumberFormat="1" applyFont="1" applyFill="1" applyBorder="1" applyAlignment="1" applyProtection="1">
      <alignment wrapText="1"/>
      <protection hidden="1"/>
    </xf>
    <xf numFmtId="0" fontId="9" fillId="16" borderId="16" xfId="0" applyFont="1" applyFill="1" applyBorder="1" applyAlignment="1" applyProtection="1">
      <alignment vertical="center" wrapText="1"/>
      <protection hidden="1"/>
    </xf>
    <xf numFmtId="44" fontId="0" fillId="16" borderId="23" xfId="0" applyNumberFormat="1" applyFill="1" applyBorder="1" applyAlignment="1" applyProtection="1">
      <alignment horizontal="center" wrapText="1"/>
      <protection hidden="1"/>
    </xf>
    <xf numFmtId="165" fontId="0" fillId="16" borderId="23" xfId="0" applyNumberFormat="1" applyFill="1" applyBorder="1" applyAlignment="1" applyProtection="1">
      <alignment horizontal="center" wrapText="1"/>
      <protection hidden="1"/>
    </xf>
    <xf numFmtId="44" fontId="2" fillId="18" borderId="24" xfId="0" applyNumberFormat="1" applyFont="1" applyFill="1" applyBorder="1" applyAlignment="1" applyProtection="1">
      <alignment horizontal="center" wrapText="1"/>
      <protection hidden="1"/>
    </xf>
    <xf numFmtId="0" fontId="0" fillId="15" borderId="0" xfId="0" applyFill="1" applyAlignment="1" applyProtection="1">
      <alignment wrapText="1"/>
      <protection hidden="1"/>
    </xf>
    <xf numFmtId="0" fontId="0" fillId="11" borderId="0" xfId="0" applyFill="1" applyAlignment="1" applyProtection="1">
      <alignment wrapText="1"/>
      <protection hidden="1"/>
    </xf>
    <xf numFmtId="44" fontId="0" fillId="11" borderId="0" xfId="0" applyNumberFormat="1" applyFill="1" applyAlignment="1" applyProtection="1">
      <alignment wrapText="1"/>
      <protection hidden="1"/>
    </xf>
    <xf numFmtId="0" fontId="0" fillId="10" borderId="0" xfId="0" applyFill="1" applyAlignment="1" applyProtection="1">
      <alignment wrapText="1"/>
      <protection hidden="1"/>
    </xf>
    <xf numFmtId="44" fontId="0" fillId="10" borderId="0" xfId="0" applyNumberFormat="1" applyFill="1" applyAlignment="1" applyProtection="1">
      <alignment wrapText="1"/>
      <protection hidden="1"/>
    </xf>
    <xf numFmtId="0" fontId="0" fillId="17" borderId="0" xfId="0" applyFill="1" applyAlignment="1" applyProtection="1">
      <alignment wrapText="1"/>
      <protection hidden="1"/>
    </xf>
    <xf numFmtId="44" fontId="2" fillId="12" borderId="19" xfId="0" applyNumberFormat="1" applyFont="1" applyFill="1" applyBorder="1" applyAlignment="1" applyProtection="1">
      <alignment horizontal="center"/>
      <protection hidden="1"/>
    </xf>
    <xf numFmtId="9" fontId="0" fillId="0" borderId="18" xfId="1" applyFont="1" applyBorder="1"/>
    <xf numFmtId="9" fontId="0" fillId="0" borderId="20" xfId="1" applyFont="1" applyBorder="1"/>
    <xf numFmtId="0" fontId="2" fillId="0" borderId="8" xfId="0" applyFont="1" applyBorder="1"/>
    <xf numFmtId="9" fontId="0" fillId="0" borderId="36" xfId="1" applyFont="1" applyBorder="1"/>
    <xf numFmtId="0" fontId="2" fillId="0" borderId="10" xfId="0" applyFont="1" applyBorder="1"/>
    <xf numFmtId="9" fontId="0" fillId="0" borderId="31" xfId="1" applyFont="1" applyBorder="1"/>
    <xf numFmtId="9" fontId="0" fillId="0" borderId="30" xfId="1" applyFont="1" applyBorder="1"/>
    <xf numFmtId="9" fontId="0" fillId="0" borderId="37" xfId="1" applyFont="1" applyBorder="1"/>
    <xf numFmtId="0" fontId="24" fillId="5" borderId="2" xfId="0" applyFont="1" applyFill="1" applyBorder="1" applyAlignment="1" applyProtection="1">
      <alignment horizontal="left"/>
      <protection hidden="1"/>
    </xf>
    <xf numFmtId="9" fontId="2" fillId="4" borderId="2" xfId="1" applyFont="1" applyFill="1" applyBorder="1" applyAlignment="1" applyProtection="1">
      <alignment wrapText="1"/>
      <protection locked="0"/>
    </xf>
    <xf numFmtId="167" fontId="0" fillId="0" borderId="0" xfId="0" applyNumberFormat="1" applyBorder="1" applyAlignment="1" applyProtection="1">
      <alignment wrapText="1"/>
      <protection hidden="1"/>
    </xf>
    <xf numFmtId="167" fontId="0" fillId="20" borderId="0" xfId="0" applyNumberFormat="1" applyFill="1" applyBorder="1" applyAlignment="1" applyProtection="1">
      <alignment wrapText="1"/>
      <protection hidden="1"/>
    </xf>
    <xf numFmtId="0" fontId="0" fillId="0" borderId="1" xfId="0" applyFill="1" applyBorder="1" applyAlignment="1" applyProtection="1">
      <alignment wrapText="1"/>
      <protection hidden="1"/>
    </xf>
    <xf numFmtId="0" fontId="9" fillId="0" borderId="1" xfId="0" applyFont="1" applyFill="1" applyBorder="1" applyAlignment="1" applyProtection="1">
      <alignment wrapText="1"/>
      <protection hidden="1"/>
    </xf>
    <xf numFmtId="9" fontId="0" fillId="2" borderId="1" xfId="1" applyFont="1" applyFill="1" applyBorder="1" applyAlignment="1" applyProtection="1">
      <alignment wrapText="1"/>
      <protection hidden="1"/>
    </xf>
    <xf numFmtId="10" fontId="0" fillId="2" borderId="1" xfId="0" applyNumberFormat="1" applyFill="1" applyBorder="1" applyAlignment="1" applyProtection="1">
      <alignment wrapText="1"/>
      <protection hidden="1"/>
    </xf>
    <xf numFmtId="44" fontId="0" fillId="2" borderId="15" xfId="2" applyFont="1" applyFill="1" applyBorder="1" applyAlignment="1" applyProtection="1">
      <alignment wrapText="1"/>
      <protection hidden="1"/>
    </xf>
    <xf numFmtId="44" fontId="0" fillId="2" borderId="14" xfId="2" applyFont="1" applyFill="1" applyBorder="1" applyAlignment="1" applyProtection="1">
      <alignment wrapText="1"/>
      <protection hidden="1"/>
    </xf>
    <xf numFmtId="9" fontId="2" fillId="2" borderId="2" xfId="0" applyNumberFormat="1" applyFont="1" applyFill="1" applyBorder="1" applyAlignment="1" applyProtection="1">
      <alignment wrapText="1"/>
      <protection hidden="1"/>
    </xf>
    <xf numFmtId="0" fontId="0" fillId="2" borderId="2" xfId="0" applyFill="1" applyBorder="1" applyAlignment="1" applyProtection="1">
      <alignment wrapText="1"/>
      <protection hidden="1"/>
    </xf>
    <xf numFmtId="44" fontId="2" fillId="2" borderId="2" xfId="2" applyFont="1" applyFill="1" applyBorder="1" applyAlignment="1" applyProtection="1">
      <alignment wrapText="1"/>
      <protection hidden="1"/>
    </xf>
    <xf numFmtId="44" fontId="2" fillId="2" borderId="13" xfId="2" applyFont="1" applyFill="1" applyBorder="1" applyAlignment="1" applyProtection="1">
      <alignment wrapText="1"/>
      <protection hidden="1"/>
    </xf>
    <xf numFmtId="10" fontId="2" fillId="2" borderId="3" xfId="0" applyNumberFormat="1" applyFont="1" applyFill="1" applyBorder="1" applyAlignment="1" applyProtection="1">
      <alignment wrapText="1"/>
      <protection hidden="1"/>
    </xf>
    <xf numFmtId="0" fontId="2" fillId="2" borderId="2" xfId="0" applyFont="1" applyFill="1" applyBorder="1" applyAlignment="1" applyProtection="1">
      <alignment wrapText="1"/>
      <protection hidden="1"/>
    </xf>
    <xf numFmtId="44" fontId="0" fillId="2" borderId="2" xfId="2" applyFont="1" applyFill="1" applyBorder="1" applyAlignment="1" applyProtection="1">
      <alignment wrapText="1"/>
      <protection hidden="1"/>
    </xf>
    <xf numFmtId="10" fontId="0" fillId="2" borderId="2" xfId="1" applyNumberFormat="1" applyFont="1" applyFill="1" applyBorder="1" applyAlignment="1" applyProtection="1">
      <alignment horizontal="center" wrapText="1"/>
      <protection hidden="1"/>
    </xf>
    <xf numFmtId="1" fontId="0" fillId="2" borderId="3" xfId="1" applyNumberFormat="1" applyFont="1" applyFill="1" applyBorder="1" applyAlignment="1" applyProtection="1">
      <alignment horizontal="center" wrapText="1"/>
      <protection hidden="1"/>
    </xf>
    <xf numFmtId="2" fontId="0" fillId="2" borderId="4" xfId="1" applyNumberFormat="1" applyFont="1" applyFill="1" applyBorder="1" applyAlignment="1" applyProtection="1">
      <alignment horizontal="center" wrapText="1"/>
      <protection hidden="1"/>
    </xf>
    <xf numFmtId="44" fontId="0" fillId="2" borderId="19" xfId="2" applyFont="1" applyFill="1" applyBorder="1" applyAlignment="1" applyProtection="1">
      <alignment horizontal="center" wrapText="1"/>
      <protection hidden="1"/>
    </xf>
    <xf numFmtId="0" fontId="0" fillId="2" borderId="0" xfId="0" applyFill="1" applyAlignment="1" applyProtection="1">
      <alignment wrapText="1"/>
      <protection hidden="1"/>
    </xf>
    <xf numFmtId="0" fontId="9" fillId="2" borderId="0" xfId="0" applyFont="1" applyFill="1" applyAlignment="1" applyProtection="1">
      <alignment wrapText="1"/>
      <protection hidden="1"/>
    </xf>
    <xf numFmtId="49" fontId="9" fillId="2" borderId="0" xfId="0" applyNumberFormat="1" applyFont="1" applyFill="1" applyAlignment="1" applyProtection="1">
      <alignment wrapText="1"/>
      <protection hidden="1"/>
    </xf>
    <xf numFmtId="44" fontId="2" fillId="12" borderId="38" xfId="0" applyNumberFormat="1" applyFont="1" applyFill="1" applyBorder="1" applyProtection="1">
      <protection hidden="1"/>
    </xf>
    <xf numFmtId="44" fontId="0" fillId="13" borderId="26" xfId="2" applyFont="1" applyFill="1" applyBorder="1" applyProtection="1">
      <protection hidden="1"/>
    </xf>
    <xf numFmtId="0" fontId="10" fillId="4" borderId="4" xfId="0" applyFont="1" applyFill="1" applyBorder="1" applyAlignment="1" applyProtection="1">
      <alignment wrapText="1"/>
      <protection locked="0"/>
    </xf>
    <xf numFmtId="2" fontId="10" fillId="4" borderId="4" xfId="0" applyNumberFormat="1" applyFont="1" applyFill="1" applyBorder="1" applyAlignment="1" applyProtection="1">
      <alignment horizontal="center" vertical="center" wrapText="1"/>
      <protection locked="0"/>
    </xf>
    <xf numFmtId="1" fontId="11" fillId="4" borderId="1" xfId="1" applyNumberFormat="1" applyFont="1" applyFill="1" applyBorder="1" applyProtection="1">
      <protection locked="0"/>
    </xf>
    <xf numFmtId="0" fontId="2" fillId="10" borderId="3" xfId="0" applyFont="1" applyFill="1" applyBorder="1"/>
    <xf numFmtId="0" fontId="2" fillId="19" borderId="33" xfId="0" applyFont="1" applyFill="1" applyBorder="1"/>
    <xf numFmtId="0" fontId="2" fillId="19" borderId="32" xfId="0" applyFont="1" applyFill="1" applyBorder="1"/>
    <xf numFmtId="0" fontId="2" fillId="19" borderId="35" xfId="0" applyFont="1" applyFill="1" applyBorder="1"/>
    <xf numFmtId="0" fontId="26" fillId="0" borderId="0" xfId="4"/>
    <xf numFmtId="0" fontId="27" fillId="0" borderId="0" xfId="4" applyNumberFormat="1" applyFont="1" applyFill="1" applyBorder="1" applyAlignment="1"/>
    <xf numFmtId="0" fontId="27" fillId="21" borderId="39" xfId="4" applyNumberFormat="1" applyFont="1" applyFill="1" applyBorder="1" applyAlignment="1"/>
    <xf numFmtId="168" fontId="27" fillId="0" borderId="39" xfId="4" applyNumberFormat="1" applyFont="1" applyFill="1" applyBorder="1" applyAlignment="1"/>
    <xf numFmtId="0" fontId="27" fillId="0" borderId="39" xfId="4" applyNumberFormat="1" applyFont="1" applyFill="1" applyBorder="1" applyAlignment="1"/>
    <xf numFmtId="0" fontId="27" fillId="21" borderId="39" xfId="4" applyNumberFormat="1" applyFont="1" applyFill="1" applyBorder="1" applyAlignment="1">
      <alignment wrapText="1"/>
    </xf>
    <xf numFmtId="0" fontId="27" fillId="21" borderId="40" xfId="4" applyNumberFormat="1" applyFont="1" applyFill="1" applyBorder="1" applyAlignment="1">
      <alignment wrapText="1"/>
    </xf>
    <xf numFmtId="168" fontId="27" fillId="0" borderId="41" xfId="4" applyNumberFormat="1" applyFont="1" applyFill="1" applyBorder="1" applyAlignment="1"/>
    <xf numFmtId="0" fontId="27" fillId="0" borderId="41" xfId="4" applyNumberFormat="1" applyFont="1" applyFill="1" applyBorder="1" applyAlignment="1"/>
    <xf numFmtId="0" fontId="27" fillId="21" borderId="42" xfId="4" applyNumberFormat="1" applyFont="1" applyFill="1" applyBorder="1" applyAlignment="1"/>
    <xf numFmtId="168" fontId="26" fillId="20" borderId="1" xfId="4" applyNumberFormat="1" applyFill="1" applyBorder="1" applyAlignment="1">
      <alignment horizontal="center"/>
    </xf>
    <xf numFmtId="0" fontId="27" fillId="21" borderId="39" xfId="0" applyNumberFormat="1" applyFont="1" applyFill="1" applyBorder="1" applyAlignment="1"/>
    <xf numFmtId="169" fontId="27" fillId="0" borderId="39" xfId="0" applyNumberFormat="1" applyFont="1" applyFill="1" applyBorder="1" applyAlignment="1"/>
    <xf numFmtId="0" fontId="27" fillId="21" borderId="39" xfId="0" applyNumberFormat="1" applyFont="1" applyFill="1" applyBorder="1" applyAlignment="1">
      <alignment wrapText="1"/>
    </xf>
    <xf numFmtId="166" fontId="0" fillId="0" borderId="0" xfId="1" applyNumberFormat="1" applyFont="1"/>
    <xf numFmtId="0" fontId="8" fillId="19" borderId="0" xfId="0" applyNumberFormat="1" applyFont="1" applyFill="1" applyBorder="1" applyAlignment="1"/>
    <xf numFmtId="0" fontId="28" fillId="22" borderId="3" xfId="0" applyNumberFormat="1" applyFont="1" applyFill="1" applyBorder="1" applyAlignment="1"/>
    <xf numFmtId="0" fontId="28" fillId="22" borderId="4" xfId="0" applyNumberFormat="1" applyFont="1" applyFill="1" applyBorder="1" applyAlignment="1"/>
    <xf numFmtId="0" fontId="27" fillId="19" borderId="0" xfId="0" applyNumberFormat="1" applyFont="1" applyFill="1" applyBorder="1" applyAlignment="1">
      <alignment wrapText="1"/>
    </xf>
    <xf numFmtId="0" fontId="29" fillId="0" borderId="0" xfId="5"/>
    <xf numFmtId="0" fontId="27" fillId="0" borderId="39" xfId="0" applyNumberFormat="1" applyFont="1" applyFill="1" applyBorder="1" applyAlignment="1"/>
    <xf numFmtId="0" fontId="27" fillId="21" borderId="40" xfId="0" applyNumberFormat="1" applyFont="1" applyFill="1" applyBorder="1" applyAlignment="1">
      <alignment wrapText="1"/>
    </xf>
    <xf numFmtId="0" fontId="27" fillId="21" borderId="41" xfId="0" applyNumberFormat="1" applyFont="1" applyFill="1" applyBorder="1" applyAlignment="1"/>
    <xf numFmtId="169" fontId="27" fillId="0" borderId="41" xfId="0" applyNumberFormat="1" applyFont="1" applyFill="1" applyBorder="1" applyAlignment="1"/>
    <xf numFmtId="0" fontId="27" fillId="0" borderId="41" xfId="0" applyNumberFormat="1" applyFont="1" applyFill="1" applyBorder="1" applyAlignment="1"/>
    <xf numFmtId="0" fontId="8" fillId="19" borderId="1" xfId="0" applyNumberFormat="1" applyFont="1" applyFill="1" applyBorder="1" applyAlignment="1">
      <alignment horizontal="center" wrapText="1"/>
    </xf>
    <xf numFmtId="0" fontId="27" fillId="17" borderId="39" xfId="0" applyNumberFormat="1" applyFont="1" applyFill="1" applyBorder="1" applyAlignment="1"/>
    <xf numFmtId="0" fontId="8" fillId="19" borderId="8" xfId="0" applyNumberFormat="1" applyFont="1" applyFill="1" applyBorder="1" applyAlignment="1"/>
    <xf numFmtId="0" fontId="28" fillId="19" borderId="9" xfId="0" applyNumberFormat="1" applyFont="1" applyFill="1" applyBorder="1" applyAlignment="1"/>
    <xf numFmtId="0" fontId="8" fillId="19" borderId="10" xfId="0" applyNumberFormat="1" applyFont="1" applyFill="1" applyBorder="1" applyAlignment="1"/>
    <xf numFmtId="0" fontId="28" fillId="19" borderId="12" xfId="0" applyNumberFormat="1" applyFont="1" applyFill="1" applyBorder="1" applyAlignment="1"/>
    <xf numFmtId="0" fontId="8" fillId="22" borderId="5" xfId="0" applyNumberFormat="1" applyFont="1" applyFill="1" applyBorder="1" applyAlignment="1"/>
    <xf numFmtId="0" fontId="8" fillId="22" borderId="7" xfId="0" applyNumberFormat="1" applyFont="1" applyFill="1" applyBorder="1" applyAlignment="1"/>
    <xf numFmtId="166" fontId="27" fillId="19" borderId="1" xfId="0" applyNumberFormat="1" applyFont="1" applyFill="1" applyBorder="1" applyAlignment="1">
      <alignment horizontal="center" wrapText="1"/>
    </xf>
    <xf numFmtId="0" fontId="8" fillId="22" borderId="3" xfId="0" applyNumberFormat="1" applyFont="1" applyFill="1" applyBorder="1" applyAlignment="1">
      <alignment wrapText="1"/>
    </xf>
    <xf numFmtId="49" fontId="30" fillId="25" borderId="43" xfId="0" applyNumberFormat="1" applyFont="1" applyFill="1" applyBorder="1" applyAlignment="1">
      <alignment horizontal="center" vertical="top" wrapText="1"/>
    </xf>
    <xf numFmtId="0" fontId="31" fillId="24" borderId="39" xfId="0" applyFont="1" applyFill="1" applyBorder="1" applyAlignment="1">
      <alignment horizontal="center" vertical="center" wrapText="1"/>
    </xf>
    <xf numFmtId="0" fontId="28" fillId="19" borderId="12" xfId="0" applyNumberFormat="1" applyFont="1" applyFill="1" applyBorder="1" applyAlignment="1">
      <alignment wrapText="1"/>
    </xf>
    <xf numFmtId="0" fontId="8" fillId="21" borderId="39" xfId="0" applyNumberFormat="1" applyFont="1" applyFill="1" applyBorder="1" applyAlignment="1">
      <alignment horizontal="center" wrapText="1"/>
    </xf>
    <xf numFmtId="170" fontId="32" fillId="26" borderId="39" xfId="0" applyNumberFormat="1" applyFont="1" applyFill="1" applyBorder="1" applyAlignment="1">
      <alignment horizontal="right" vertical="center"/>
    </xf>
    <xf numFmtId="0" fontId="8" fillId="21" borderId="39" xfId="0" applyNumberFormat="1" applyFont="1" applyFill="1" applyBorder="1" applyAlignment="1">
      <alignment horizontal="center"/>
    </xf>
    <xf numFmtId="10" fontId="0" fillId="0" borderId="0" xfId="1" applyNumberFormat="1" applyFont="1"/>
    <xf numFmtId="0" fontId="8" fillId="22" borderId="0" xfId="0" applyNumberFormat="1" applyFont="1" applyFill="1" applyBorder="1" applyAlignment="1"/>
    <xf numFmtId="10" fontId="8" fillId="19" borderId="1" xfId="0" applyNumberFormat="1" applyFont="1" applyFill="1" applyBorder="1" applyAlignment="1">
      <alignment horizontal="center" wrapText="1"/>
    </xf>
    <xf numFmtId="0" fontId="21" fillId="0" borderId="0" xfId="0" applyFont="1" applyFill="1" applyBorder="1" applyAlignment="1" applyProtection="1">
      <alignment wrapText="1"/>
      <protection hidden="1"/>
    </xf>
    <xf numFmtId="0" fontId="25" fillId="0" borderId="0" xfId="0" applyFont="1" applyFill="1" applyBorder="1" applyAlignment="1" applyProtection="1">
      <alignment wrapText="1"/>
      <protection hidden="1"/>
    </xf>
    <xf numFmtId="8" fontId="12" fillId="0" borderId="0" xfId="0" applyNumberFormat="1"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4" fillId="3" borderId="15" xfId="0" applyFont="1" applyFill="1" applyBorder="1" applyAlignment="1" applyProtection="1">
      <alignment wrapText="1"/>
      <protection hidden="1"/>
    </xf>
    <xf numFmtId="0" fontId="2" fillId="3" borderId="1" xfId="0" applyFont="1" applyFill="1" applyBorder="1" applyAlignment="1" applyProtection="1">
      <alignment wrapText="1"/>
      <protection hidden="1"/>
    </xf>
    <xf numFmtId="0" fontId="0" fillId="3" borderId="1" xfId="0" applyFill="1" applyBorder="1" applyAlignment="1" applyProtection="1">
      <alignment horizontal="center" wrapText="1"/>
      <protection hidden="1"/>
    </xf>
    <xf numFmtId="44" fontId="0" fillId="2" borderId="1" xfId="2" applyFont="1" applyFill="1" applyBorder="1" applyAlignment="1" applyProtection="1">
      <alignment wrapText="1"/>
      <protection hidden="1"/>
    </xf>
    <xf numFmtId="0" fontId="0" fillId="4" borderId="1" xfId="1" applyNumberFormat="1" applyFont="1" applyFill="1" applyBorder="1" applyAlignment="1" applyProtection="1">
      <alignment horizontal="center"/>
      <protection locked="0"/>
    </xf>
    <xf numFmtId="165" fontId="0" fillId="0" borderId="0" xfId="0" applyNumberFormat="1" applyFill="1" applyBorder="1" applyAlignment="1" applyProtection="1">
      <alignment wrapText="1"/>
      <protection hidden="1"/>
    </xf>
    <xf numFmtId="0" fontId="0" fillId="3" borderId="1" xfId="0" applyFont="1" applyFill="1" applyBorder="1" applyAlignment="1" applyProtection="1">
      <alignment wrapText="1"/>
      <protection hidden="1"/>
    </xf>
    <xf numFmtId="0" fontId="0" fillId="0" borderId="0" xfId="0" applyAlignment="1" applyProtection="1">
      <alignment wrapText="1"/>
    </xf>
    <xf numFmtId="0" fontId="10" fillId="0" borderId="0" xfId="0" applyFont="1" applyAlignment="1" applyProtection="1">
      <alignment wrapText="1"/>
    </xf>
    <xf numFmtId="0" fontId="0" fillId="0" borderId="0" xfId="0" applyFill="1" applyBorder="1" applyAlignment="1" applyProtection="1">
      <alignment wrapText="1"/>
    </xf>
    <xf numFmtId="0" fontId="2" fillId="10" borderId="2" xfId="0" applyFont="1" applyFill="1" applyBorder="1" applyAlignment="1" applyProtection="1">
      <alignment horizontal="center" vertical="center" wrapText="1"/>
    </xf>
    <xf numFmtId="0" fontId="0" fillId="0" borderId="0" xfId="0" applyProtection="1"/>
    <xf numFmtId="0" fontId="0" fillId="0" borderId="0" xfId="0" applyFill="1" applyBorder="1" applyProtection="1"/>
    <xf numFmtId="0" fontId="2" fillId="0" borderId="0" xfId="0" applyFont="1" applyAlignment="1" applyProtection="1">
      <alignment wrapText="1"/>
    </xf>
    <xf numFmtId="0" fontId="8" fillId="0" borderId="0" xfId="0" applyFont="1" applyAlignment="1" applyProtection="1">
      <alignment wrapText="1"/>
    </xf>
    <xf numFmtId="0" fontId="2" fillId="0" borderId="0" xfId="0" applyFont="1" applyFill="1" applyBorder="1" applyAlignment="1" applyProtection="1">
      <alignment wrapText="1"/>
    </xf>
    <xf numFmtId="0" fontId="9" fillId="2" borderId="0" xfId="0" applyFont="1" applyFill="1" applyAlignment="1" applyProtection="1">
      <alignment wrapText="1"/>
    </xf>
    <xf numFmtId="165" fontId="0" fillId="0" borderId="6" xfId="0" applyNumberFormat="1" applyBorder="1" applyAlignment="1" applyProtection="1">
      <alignment wrapText="1"/>
    </xf>
    <xf numFmtId="0" fontId="9" fillId="0" borderId="0" xfId="0" applyFont="1" applyAlignment="1" applyProtection="1">
      <alignment wrapText="1"/>
    </xf>
    <xf numFmtId="10" fontId="0" fillId="0" borderId="10" xfId="0" applyNumberFormat="1" applyBorder="1" applyAlignment="1" applyProtection="1">
      <alignment wrapText="1"/>
    </xf>
    <xf numFmtId="165" fontId="0" fillId="0" borderId="11" xfId="0" applyNumberFormat="1" applyBorder="1" applyAlignment="1" applyProtection="1">
      <alignment wrapText="1"/>
    </xf>
    <xf numFmtId="2" fontId="0" fillId="20" borderId="0" xfId="0" applyNumberFormat="1" applyFill="1" applyBorder="1" applyAlignment="1" applyProtection="1">
      <alignment wrapText="1"/>
    </xf>
    <xf numFmtId="165" fontId="0" fillId="0" borderId="0" xfId="0" applyNumberFormat="1" applyBorder="1" applyAlignment="1" applyProtection="1">
      <alignment wrapText="1"/>
    </xf>
    <xf numFmtId="165" fontId="0" fillId="0" borderId="0" xfId="0" applyNumberFormat="1" applyAlignment="1" applyProtection="1">
      <alignment wrapText="1"/>
    </xf>
    <xf numFmtId="165" fontId="0" fillId="0" borderId="7" xfId="0" applyNumberFormat="1" applyBorder="1" applyAlignment="1" applyProtection="1">
      <alignment wrapText="1"/>
    </xf>
    <xf numFmtId="2" fontId="0" fillId="0" borderId="0" xfId="0" applyNumberFormat="1" applyBorder="1" applyAlignment="1" applyProtection="1">
      <alignment wrapText="1"/>
    </xf>
    <xf numFmtId="0" fontId="2" fillId="0" borderId="0" xfId="0" applyFont="1" applyBorder="1" applyAlignment="1" applyProtection="1">
      <alignment wrapText="1"/>
    </xf>
    <xf numFmtId="0" fontId="9" fillId="27" borderId="34" xfId="0" applyFont="1" applyFill="1" applyBorder="1" applyAlignment="1" applyProtection="1">
      <alignment wrapText="1"/>
    </xf>
    <xf numFmtId="0" fontId="21" fillId="27" borderId="23" xfId="0" applyFont="1" applyFill="1" applyBorder="1" applyAlignment="1" applyProtection="1">
      <alignment wrapText="1"/>
    </xf>
    <xf numFmtId="165" fontId="21" fillId="27" borderId="23" xfId="0" applyNumberFormat="1" applyFont="1" applyFill="1" applyBorder="1" applyAlignment="1" applyProtection="1">
      <alignment wrapText="1"/>
    </xf>
    <xf numFmtId="0" fontId="0" fillId="0" borderId="0" xfId="0" applyBorder="1" applyAlignment="1" applyProtection="1">
      <alignment wrapText="1"/>
    </xf>
    <xf numFmtId="0" fontId="9" fillId="28" borderId="21" xfId="0" applyFont="1" applyFill="1" applyBorder="1" applyAlignment="1" applyProtection="1">
      <alignment wrapText="1"/>
    </xf>
    <xf numFmtId="0" fontId="0" fillId="28" borderId="24" xfId="0" applyFill="1" applyBorder="1" applyAlignment="1" applyProtection="1">
      <alignment wrapText="1"/>
    </xf>
    <xf numFmtId="165" fontId="0" fillId="28" borderId="24" xfId="0" applyNumberFormat="1" applyFill="1" applyBorder="1" applyAlignment="1" applyProtection="1">
      <alignment wrapText="1"/>
    </xf>
    <xf numFmtId="165" fontId="0" fillId="28" borderId="38" xfId="0" applyNumberFormat="1" applyFill="1" applyBorder="1" applyAlignment="1" applyProtection="1">
      <alignment wrapText="1"/>
    </xf>
    <xf numFmtId="0" fontId="9" fillId="29" borderId="0" xfId="0" applyFont="1" applyFill="1" applyBorder="1" applyAlignment="1" applyProtection="1">
      <alignment wrapText="1"/>
    </xf>
    <xf numFmtId="0" fontId="0" fillId="29" borderId="0" xfId="0" applyFill="1" applyBorder="1" applyAlignment="1" applyProtection="1">
      <alignment wrapText="1"/>
    </xf>
    <xf numFmtId="165" fontId="0" fillId="29" borderId="0" xfId="0" applyNumberFormat="1" applyFill="1" applyBorder="1" applyAlignment="1" applyProtection="1">
      <alignment wrapText="1"/>
    </xf>
    <xf numFmtId="49" fontId="9" fillId="23" borderId="0" xfId="0" applyNumberFormat="1" applyFont="1" applyFill="1" applyAlignment="1" applyProtection="1">
      <alignment wrapText="1"/>
    </xf>
    <xf numFmtId="0" fontId="2" fillId="23" borderId="2" xfId="0" applyFont="1" applyFill="1" applyBorder="1" applyAlignment="1" applyProtection="1">
      <alignment wrapText="1"/>
    </xf>
    <xf numFmtId="0" fontId="0" fillId="0" borderId="0" xfId="0" applyFill="1" applyAlignment="1" applyProtection="1">
      <alignment wrapText="1"/>
    </xf>
    <xf numFmtId="0" fontId="9" fillId="0" borderId="0" xfId="0" applyFont="1" applyFill="1" applyAlignment="1" applyProtection="1">
      <alignment wrapText="1"/>
    </xf>
    <xf numFmtId="165" fontId="0" fillId="0" borderId="0" xfId="0" applyNumberFormat="1" applyFill="1" applyAlignment="1" applyProtection="1">
      <alignment wrapText="1"/>
    </xf>
    <xf numFmtId="0" fontId="13" fillId="11" borderId="25" xfId="0" applyFont="1" applyFill="1" applyBorder="1" applyAlignment="1" applyProtection="1">
      <alignment wrapText="1"/>
    </xf>
    <xf numFmtId="0" fontId="2" fillId="11" borderId="2" xfId="0" applyFont="1" applyFill="1" applyBorder="1" applyProtection="1"/>
    <xf numFmtId="165" fontId="10" fillId="0" borderId="0" xfId="0" applyNumberFormat="1" applyFont="1" applyFill="1" applyBorder="1" applyAlignment="1" applyProtection="1">
      <alignment vertical="center" wrapText="1"/>
    </xf>
    <xf numFmtId="0" fontId="0" fillId="13" borderId="18" xfId="0" applyFill="1" applyBorder="1" applyProtection="1"/>
    <xf numFmtId="44" fontId="0" fillId="13" borderId="18" xfId="2" applyFont="1" applyFill="1" applyBorder="1" applyProtection="1"/>
    <xf numFmtId="0" fontId="2" fillId="12" borderId="15" xfId="0" applyFont="1" applyFill="1" applyBorder="1" applyAlignment="1" applyProtection="1">
      <alignment horizontal="right"/>
    </xf>
    <xf numFmtId="44" fontId="2" fillId="12" borderId="19" xfId="0" applyNumberFormat="1" applyFont="1" applyFill="1" applyBorder="1" applyProtection="1"/>
    <xf numFmtId="0" fontId="2" fillId="0" borderId="1" xfId="0" applyFont="1" applyBorder="1" applyAlignment="1" applyProtection="1">
      <alignment wrapText="1"/>
    </xf>
    <xf numFmtId="0" fontId="10" fillId="11" borderId="1" xfId="0" applyFont="1" applyFill="1" applyBorder="1" applyAlignment="1" applyProtection="1">
      <alignment wrapText="1"/>
    </xf>
    <xf numFmtId="2" fontId="10" fillId="11" borderId="1" xfId="0" applyNumberFormat="1" applyFont="1" applyFill="1" applyBorder="1" applyAlignment="1" applyProtection="1">
      <alignment wrapText="1"/>
    </xf>
    <xf numFmtId="0" fontId="2" fillId="10" borderId="3" xfId="0" applyFont="1" applyFill="1" applyBorder="1" applyAlignment="1" applyProtection="1">
      <alignment wrapText="1"/>
    </xf>
    <xf numFmtId="0" fontId="0" fillId="10" borderId="27" xfId="0" applyFill="1" applyBorder="1" applyProtection="1"/>
    <xf numFmtId="0" fontId="0" fillId="10" borderId="4" xfId="0" applyFill="1" applyBorder="1" applyProtection="1"/>
    <xf numFmtId="0" fontId="2" fillId="3" borderId="26" xfId="0" applyFont="1" applyFill="1" applyBorder="1" applyAlignment="1" applyProtection="1">
      <alignment horizontal="center"/>
    </xf>
    <xf numFmtId="44" fontId="0" fillId="0" borderId="0" xfId="2" applyFont="1" applyProtection="1"/>
    <xf numFmtId="0" fontId="0" fillId="2" borderId="0" xfId="0"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44" fontId="2" fillId="0" borderId="0" xfId="2" applyFont="1" applyFill="1" applyBorder="1" applyAlignment="1" applyProtection="1">
      <alignment horizontal="center"/>
    </xf>
    <xf numFmtId="44" fontId="0" fillId="0" borderId="0" xfId="2" applyFont="1" applyFill="1" applyProtection="1"/>
    <xf numFmtId="0" fontId="0" fillId="0" borderId="0" xfId="0" applyFill="1" applyProtection="1"/>
    <xf numFmtId="0" fontId="2" fillId="2" borderId="0" xfId="0" applyFont="1" applyFill="1" applyBorder="1" applyAlignment="1" applyProtection="1">
      <alignment vertical="center"/>
    </xf>
    <xf numFmtId="0" fontId="0" fillId="2" borderId="1" xfId="0" applyFill="1" applyBorder="1" applyAlignment="1" applyProtection="1">
      <alignment horizontal="left"/>
    </xf>
    <xf numFmtId="44" fontId="11" fillId="0" borderId="1" xfId="0" applyNumberFormat="1" applyFont="1" applyBorder="1" applyProtection="1"/>
    <xf numFmtId="0" fontId="0" fillId="0" borderId="0" xfId="0" applyBorder="1" applyAlignment="1" applyProtection="1"/>
    <xf numFmtId="0" fontId="13" fillId="16" borderId="2" xfId="0" applyFont="1" applyFill="1" applyBorder="1" applyAlignment="1" applyProtection="1">
      <alignment horizontal="right" vertical="center"/>
    </xf>
    <xf numFmtId="44" fontId="13" fillId="16" borderId="2" xfId="2" applyFont="1" applyFill="1" applyBorder="1" applyAlignment="1" applyProtection="1">
      <alignment vertical="center"/>
    </xf>
    <xf numFmtId="0" fontId="2" fillId="3" borderId="34" xfId="0" applyFont="1" applyFill="1" applyBorder="1" applyAlignment="1" applyProtection="1">
      <alignment horizontal="center"/>
    </xf>
    <xf numFmtId="0" fontId="2" fillId="3" borderId="1" xfId="0" applyFont="1" applyFill="1" applyBorder="1" applyAlignment="1" applyProtection="1">
      <alignment horizontal="center"/>
    </xf>
    <xf numFmtId="0" fontId="0" fillId="0" borderId="1" xfId="0" applyNumberFormat="1" applyBorder="1" applyAlignment="1" applyProtection="1">
      <alignment horizontal="center" vertical="center"/>
    </xf>
    <xf numFmtId="44" fontId="0" fillId="0" borderId="1" xfId="0" applyNumberFormat="1" applyBorder="1" applyProtection="1"/>
    <xf numFmtId="0" fontId="2" fillId="3" borderId="15" xfId="0" applyFont="1" applyFill="1" applyBorder="1" applyAlignment="1" applyProtection="1">
      <alignment horizontal="center"/>
    </xf>
    <xf numFmtId="44" fontId="0" fillId="0" borderId="1" xfId="2" applyFont="1" applyFill="1" applyBorder="1" applyProtection="1"/>
    <xf numFmtId="0" fontId="2" fillId="3" borderId="46" xfId="0" applyFont="1" applyFill="1" applyBorder="1" applyAlignment="1" applyProtection="1">
      <alignment horizontal="center"/>
    </xf>
    <xf numFmtId="0" fontId="10" fillId="0" borderId="0" xfId="0" applyFont="1" applyFill="1" applyBorder="1" applyAlignment="1" applyProtection="1">
      <alignment wrapText="1"/>
    </xf>
    <xf numFmtId="0" fontId="0" fillId="3" borderId="1" xfId="0" applyFill="1" applyBorder="1" applyAlignment="1" applyProtection="1">
      <alignment wrapText="1"/>
    </xf>
    <xf numFmtId="0" fontId="9" fillId="3" borderId="1" xfId="0" applyFont="1" applyFill="1" applyBorder="1" applyAlignment="1" applyProtection="1">
      <alignment wrapText="1"/>
    </xf>
    <xf numFmtId="0" fontId="4" fillId="3" borderId="1" xfId="0" applyFont="1" applyFill="1" applyBorder="1" applyAlignment="1" applyProtection="1">
      <alignment wrapText="1"/>
    </xf>
    <xf numFmtId="0" fontId="2" fillId="3" borderId="16" xfId="0" applyFont="1" applyFill="1" applyBorder="1" applyAlignment="1" applyProtection="1">
      <alignment wrapText="1"/>
    </xf>
    <xf numFmtId="0" fontId="0" fillId="0" borderId="1" xfId="0" applyFill="1" applyBorder="1" applyAlignment="1" applyProtection="1">
      <alignment wrapText="1"/>
    </xf>
    <xf numFmtId="0" fontId="9" fillId="0" borderId="1" xfId="0" applyFont="1" applyFill="1" applyBorder="1" applyAlignment="1" applyProtection="1">
      <alignment wrapText="1"/>
    </xf>
    <xf numFmtId="0" fontId="4" fillId="0" borderId="0" xfId="0" applyFont="1" applyAlignment="1" applyProtection="1">
      <alignment wrapText="1"/>
    </xf>
    <xf numFmtId="0" fontId="10" fillId="3" borderId="1" xfId="0" applyFont="1" applyFill="1" applyBorder="1" applyAlignment="1" applyProtection="1">
      <alignment wrapText="1"/>
    </xf>
    <xf numFmtId="0" fontId="0" fillId="3" borderId="1" xfId="0" applyFill="1" applyBorder="1" applyAlignment="1" applyProtection="1">
      <alignment horizontal="center" wrapText="1"/>
    </xf>
    <xf numFmtId="44" fontId="0" fillId="2" borderId="1" xfId="2" applyFont="1" applyFill="1" applyBorder="1" applyAlignment="1" applyProtection="1">
      <alignment wrapText="1"/>
    </xf>
    <xf numFmtId="44" fontId="0" fillId="0" borderId="1" xfId="2" applyFont="1" applyBorder="1" applyAlignment="1" applyProtection="1">
      <alignment horizontal="center" wrapText="1"/>
    </xf>
    <xf numFmtId="0" fontId="2" fillId="0" borderId="0" xfId="0" applyFont="1" applyFill="1" applyAlignment="1" applyProtection="1">
      <alignment wrapText="1"/>
    </xf>
    <xf numFmtId="0" fontId="10" fillId="0" borderId="0" xfId="0" applyFont="1" applyFill="1" applyAlignment="1" applyProtection="1">
      <alignment wrapText="1"/>
    </xf>
    <xf numFmtId="0" fontId="7" fillId="0" borderId="0" xfId="0" applyFont="1" applyAlignment="1" applyProtection="1">
      <alignment wrapText="1"/>
    </xf>
    <xf numFmtId="9" fontId="2" fillId="0" borderId="2" xfId="1" applyFont="1" applyFill="1" applyBorder="1" applyAlignment="1" applyProtection="1">
      <alignment wrapText="1"/>
    </xf>
    <xf numFmtId="0" fontId="0" fillId="0" borderId="2" xfId="0" applyFill="1" applyBorder="1" applyAlignment="1" applyProtection="1">
      <alignment wrapText="1"/>
    </xf>
    <xf numFmtId="44" fontId="2" fillId="0" borderId="2" xfId="2" applyFont="1" applyFill="1" applyBorder="1" applyAlignment="1" applyProtection="1">
      <alignment wrapText="1"/>
    </xf>
    <xf numFmtId="2" fontId="0" fillId="0" borderId="0" xfId="0" applyNumberFormat="1" applyFill="1" applyBorder="1" applyAlignment="1" applyProtection="1">
      <alignment wrapText="1"/>
    </xf>
    <xf numFmtId="44" fontId="2" fillId="0" borderId="13" xfId="2" applyFont="1" applyFill="1" applyBorder="1" applyAlignment="1" applyProtection="1">
      <alignment wrapText="1"/>
    </xf>
    <xf numFmtId="165" fontId="0" fillId="0" borderId="9" xfId="0" applyNumberFormat="1" applyBorder="1" applyAlignment="1" applyProtection="1">
      <alignment wrapText="1"/>
    </xf>
    <xf numFmtId="165" fontId="0" fillId="0" borderId="12" xfId="0" applyNumberFormat="1" applyBorder="1" applyAlignment="1" applyProtection="1">
      <alignment wrapText="1"/>
    </xf>
    <xf numFmtId="0" fontId="0" fillId="0" borderId="0" xfId="0" applyNumberFormat="1" applyFill="1" applyBorder="1" applyAlignment="1" applyProtection="1">
      <alignment wrapText="1"/>
    </xf>
    <xf numFmtId="165" fontId="0" fillId="0" borderId="5" xfId="0" applyNumberFormat="1" applyBorder="1" applyAlignment="1" applyProtection="1">
      <alignment wrapText="1"/>
    </xf>
    <xf numFmtId="165" fontId="0" fillId="0" borderId="8" xfId="0" applyNumberFormat="1" applyBorder="1" applyAlignment="1" applyProtection="1">
      <alignment wrapText="1"/>
    </xf>
    <xf numFmtId="0" fontId="9" fillId="23" borderId="0" xfId="0" applyFont="1" applyFill="1" applyAlignment="1" applyProtection="1">
      <alignment wrapText="1"/>
    </xf>
    <xf numFmtId="10" fontId="2" fillId="23" borderId="3" xfId="0" applyNumberFormat="1" applyFont="1" applyFill="1" applyBorder="1" applyAlignment="1" applyProtection="1">
      <alignment wrapText="1"/>
    </xf>
    <xf numFmtId="165" fontId="0" fillId="0" borderId="10" xfId="0" applyNumberFormat="1" applyBorder="1" applyAlignment="1" applyProtection="1">
      <alignment wrapText="1"/>
    </xf>
    <xf numFmtId="0" fontId="9" fillId="23" borderId="16" xfId="0" applyFont="1" applyFill="1" applyBorder="1" applyAlignment="1" applyProtection="1">
      <alignment wrapText="1"/>
    </xf>
    <xf numFmtId="165" fontId="0" fillId="23" borderId="5" xfId="0" applyNumberFormat="1" applyFill="1" applyBorder="1" applyAlignment="1" applyProtection="1">
      <alignment wrapText="1"/>
    </xf>
    <xf numFmtId="165" fontId="0" fillId="23" borderId="6" xfId="0" applyNumberFormat="1" applyFill="1" applyBorder="1" applyAlignment="1" applyProtection="1">
      <alignment wrapText="1"/>
    </xf>
    <xf numFmtId="165" fontId="0" fillId="23" borderId="7" xfId="0" applyNumberFormat="1" applyFill="1" applyBorder="1" applyAlignment="1" applyProtection="1">
      <alignment wrapText="1"/>
    </xf>
    <xf numFmtId="0" fontId="9" fillId="23" borderId="29" xfId="0" applyFont="1" applyFill="1" applyBorder="1" applyAlignment="1" applyProtection="1">
      <alignment wrapText="1"/>
    </xf>
    <xf numFmtId="165" fontId="0" fillId="18" borderId="10" xfId="0" applyNumberFormat="1" applyFill="1" applyBorder="1" applyAlignment="1" applyProtection="1">
      <alignment wrapText="1"/>
    </xf>
    <xf numFmtId="165" fontId="0" fillId="18" borderId="11" xfId="0" applyNumberFormat="1" applyFill="1" applyBorder="1" applyAlignment="1" applyProtection="1">
      <alignment wrapText="1"/>
    </xf>
    <xf numFmtId="165" fontId="0" fillId="18" borderId="12" xfId="0" applyNumberFormat="1" applyFill="1" applyBorder="1" applyAlignment="1" applyProtection="1">
      <alignment wrapText="1"/>
    </xf>
    <xf numFmtId="49" fontId="9" fillId="0" borderId="0" xfId="0" applyNumberFormat="1" applyFont="1" applyAlignment="1" applyProtection="1">
      <alignment wrapText="1"/>
    </xf>
    <xf numFmtId="0" fontId="10" fillId="3" borderId="3" xfId="0" applyFont="1" applyFill="1" applyBorder="1" applyAlignment="1" applyProtection="1">
      <alignment wrapText="1"/>
    </xf>
    <xf numFmtId="0" fontId="0" fillId="3" borderId="2" xfId="0" applyFill="1" applyBorder="1" applyAlignment="1" applyProtection="1">
      <alignment horizontal="center" wrapText="1"/>
    </xf>
    <xf numFmtId="44" fontId="0" fillId="0" borderId="2" xfId="2" applyFont="1" applyFill="1" applyBorder="1" applyAlignment="1" applyProtection="1">
      <alignment wrapText="1"/>
    </xf>
    <xf numFmtId="0" fontId="0" fillId="2" borderId="2" xfId="0" applyFont="1" applyFill="1" applyBorder="1" applyAlignment="1" applyProtection="1">
      <alignment horizontal="center" wrapText="1"/>
    </xf>
    <xf numFmtId="0" fontId="2" fillId="14" borderId="2" xfId="0" applyFont="1" applyFill="1" applyBorder="1" applyAlignment="1" applyProtection="1">
      <alignment horizontal="center" vertical="center" wrapText="1"/>
    </xf>
    <xf numFmtId="0" fontId="0" fillId="11" borderId="27" xfId="0" applyFill="1" applyBorder="1" applyAlignment="1" applyProtection="1">
      <alignment vertical="center" wrapText="1"/>
    </xf>
    <xf numFmtId="165" fontId="0" fillId="11" borderId="27" xfId="0" applyNumberFormat="1" applyFill="1" applyBorder="1" applyAlignment="1" applyProtection="1">
      <alignment vertical="center" wrapText="1"/>
    </xf>
    <xf numFmtId="0" fontId="0" fillId="0" borderId="0" xfId="0" applyFill="1" applyBorder="1" applyAlignment="1" applyProtection="1">
      <alignment vertical="center" wrapText="1"/>
    </xf>
    <xf numFmtId="0" fontId="15" fillId="6" borderId="25" xfId="0" applyFont="1" applyFill="1" applyBorder="1" applyAlignment="1" applyProtection="1">
      <alignment wrapText="1"/>
    </xf>
    <xf numFmtId="0" fontId="2" fillId="3" borderId="2" xfId="0" applyFont="1" applyFill="1" applyBorder="1" applyProtection="1"/>
    <xf numFmtId="44" fontId="0" fillId="13" borderId="26" xfId="2" applyFont="1" applyFill="1" applyBorder="1" applyProtection="1"/>
    <xf numFmtId="0" fontId="0" fillId="13" borderId="22" xfId="0" applyFill="1" applyBorder="1" applyProtection="1"/>
    <xf numFmtId="44" fontId="0" fillId="13" borderId="22" xfId="0" applyNumberFormat="1" applyFill="1" applyBorder="1" applyProtection="1"/>
    <xf numFmtId="0" fontId="2" fillId="12" borderId="21" xfId="0" applyFont="1" applyFill="1" applyBorder="1" applyAlignment="1" applyProtection="1">
      <alignment horizontal="right"/>
    </xf>
    <xf numFmtId="8" fontId="2" fillId="12" borderId="19" xfId="0" applyNumberFormat="1" applyFont="1" applyFill="1" applyBorder="1" applyProtection="1"/>
    <xf numFmtId="8" fontId="0" fillId="0" borderId="0" xfId="0" applyNumberFormat="1" applyAlignment="1" applyProtection="1">
      <alignment wrapText="1"/>
    </xf>
    <xf numFmtId="8" fontId="0" fillId="0" borderId="0" xfId="0" applyNumberFormat="1" applyProtection="1"/>
    <xf numFmtId="0" fontId="2" fillId="3" borderId="16" xfId="0" applyFont="1" applyFill="1" applyBorder="1" applyProtection="1"/>
    <xf numFmtId="44" fontId="0" fillId="13" borderId="1" xfId="2" applyFont="1" applyFill="1" applyBorder="1" applyProtection="1"/>
    <xf numFmtId="44" fontId="2" fillId="12" borderId="19" xfId="0" applyNumberFormat="1" applyFont="1" applyFill="1" applyBorder="1" applyAlignment="1" applyProtection="1">
      <alignment horizontal="center"/>
    </xf>
    <xf numFmtId="0" fontId="21" fillId="14" borderId="2" xfId="0" applyFont="1" applyFill="1" applyBorder="1" applyAlignment="1" applyProtection="1">
      <alignment horizontal="center" vertical="center" wrapText="1"/>
    </xf>
    <xf numFmtId="0" fontId="9" fillId="11" borderId="27" xfId="0" applyFont="1" applyFill="1" applyBorder="1" applyAlignment="1" applyProtection="1">
      <alignment vertical="center" wrapText="1"/>
    </xf>
    <xf numFmtId="0" fontId="11" fillId="11" borderId="27" xfId="0" applyFont="1" applyFill="1" applyBorder="1" applyAlignment="1" applyProtection="1">
      <alignment vertical="center" wrapText="1"/>
    </xf>
    <xf numFmtId="165" fontId="11" fillId="11" borderId="27"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0" fontId="8" fillId="0" borderId="20" xfId="0" applyFont="1" applyBorder="1" applyAlignment="1" applyProtection="1">
      <alignment wrapText="1"/>
    </xf>
    <xf numFmtId="0" fontId="8" fillId="0" borderId="0" xfId="0" applyFont="1" applyBorder="1" applyAlignment="1" applyProtection="1">
      <alignment wrapText="1"/>
    </xf>
    <xf numFmtId="0" fontId="8" fillId="0" borderId="17" xfId="0" applyFont="1" applyBorder="1" applyAlignment="1" applyProtection="1">
      <alignment wrapText="1"/>
    </xf>
    <xf numFmtId="0" fontId="0" fillId="0" borderId="0" xfId="0" applyFont="1" applyFill="1" applyBorder="1" applyAlignment="1" applyProtection="1">
      <alignment wrapText="1"/>
    </xf>
    <xf numFmtId="0" fontId="9" fillId="16" borderId="16" xfId="0" applyFont="1" applyFill="1" applyBorder="1" applyAlignment="1" applyProtection="1">
      <alignment wrapText="1"/>
    </xf>
    <xf numFmtId="0" fontId="0" fillId="16" borderId="23" xfId="0" applyFont="1" applyFill="1" applyBorder="1" applyAlignment="1" applyProtection="1">
      <alignment wrapText="1"/>
    </xf>
    <xf numFmtId="165" fontId="23" fillId="16" borderId="23" xfId="0" applyNumberFormat="1" applyFont="1" applyFill="1" applyBorder="1" applyAlignment="1" applyProtection="1">
      <alignment wrapText="1"/>
    </xf>
    <xf numFmtId="165" fontId="10" fillId="5" borderId="0" xfId="0" applyNumberFormat="1" applyFont="1" applyFill="1" applyBorder="1" applyAlignment="1" applyProtection="1">
      <alignment wrapText="1"/>
    </xf>
    <xf numFmtId="0" fontId="0" fillId="0" borderId="0" xfId="0" applyFont="1" applyFill="1" applyBorder="1" applyAlignment="1" applyProtection="1">
      <alignment vertical="center" wrapText="1"/>
    </xf>
    <xf numFmtId="0" fontId="9" fillId="16" borderId="28" xfId="0" applyFont="1" applyFill="1" applyBorder="1" applyAlignment="1" applyProtection="1">
      <alignment vertical="center" wrapText="1"/>
    </xf>
    <xf numFmtId="0" fontId="0" fillId="16" borderId="0" xfId="0" applyFont="1" applyFill="1" applyBorder="1" applyAlignment="1" applyProtection="1">
      <alignment vertical="center" wrapText="1"/>
    </xf>
    <xf numFmtId="165" fontId="23" fillId="16" borderId="0" xfId="0" applyNumberFormat="1" applyFont="1" applyFill="1" applyBorder="1" applyAlignment="1" applyProtection="1">
      <alignment wrapText="1"/>
    </xf>
    <xf numFmtId="165" fontId="23" fillId="16" borderId="17" xfId="0" applyNumberFormat="1" applyFont="1" applyFill="1" applyBorder="1" applyAlignment="1" applyProtection="1">
      <alignment wrapText="1"/>
    </xf>
    <xf numFmtId="165" fontId="10" fillId="4" borderId="0" xfId="0" applyNumberFormat="1" applyFont="1" applyFill="1" applyBorder="1" applyAlignment="1" applyProtection="1">
      <alignment vertical="center" wrapText="1"/>
    </xf>
    <xf numFmtId="0" fontId="0" fillId="2" borderId="0" xfId="0" applyFont="1" applyFill="1" applyBorder="1" applyAlignment="1" applyProtection="1">
      <alignment wrapText="1"/>
    </xf>
    <xf numFmtId="0" fontId="9" fillId="18" borderId="29" xfId="0" applyFont="1" applyFill="1" applyBorder="1" applyAlignment="1" applyProtection="1">
      <alignment wrapText="1"/>
    </xf>
    <xf numFmtId="165" fontId="10" fillId="18" borderId="24" xfId="0" applyNumberFormat="1" applyFont="1" applyFill="1" applyBorder="1" applyAlignment="1" applyProtection="1">
      <alignment wrapText="1"/>
    </xf>
    <xf numFmtId="0" fontId="0" fillId="0" borderId="0" xfId="0" applyFont="1" applyBorder="1" applyAlignment="1" applyProtection="1">
      <alignment wrapText="1"/>
    </xf>
    <xf numFmtId="0" fontId="14" fillId="0" borderId="0" xfId="0" applyFont="1" applyAlignment="1" applyProtection="1">
      <alignment wrapText="1"/>
    </xf>
    <xf numFmtId="0" fontId="3" fillId="0" borderId="0" xfId="0" applyFont="1" applyFill="1" applyAlignment="1" applyProtection="1">
      <alignment wrapText="1"/>
    </xf>
    <xf numFmtId="165" fontId="3" fillId="2" borderId="0" xfId="0" applyNumberFormat="1" applyFont="1" applyFill="1" applyAlignment="1" applyProtection="1">
      <alignment wrapText="1"/>
    </xf>
    <xf numFmtId="0" fontId="3" fillId="0" borderId="0" xfId="0" applyFont="1" applyFill="1" applyBorder="1" applyAlignment="1" applyProtection="1">
      <alignment wrapText="1"/>
    </xf>
    <xf numFmtId="0" fontId="17" fillId="0" borderId="0" xfId="0" applyFont="1" applyAlignment="1" applyProtection="1">
      <alignment wrapText="1"/>
    </xf>
    <xf numFmtId="0" fontId="14" fillId="0" borderId="0" xfId="0" applyFont="1" applyFill="1" applyBorder="1" applyAlignment="1" applyProtection="1">
      <alignment wrapText="1"/>
    </xf>
    <xf numFmtId="0" fontId="0" fillId="15" borderId="0" xfId="0" applyFill="1" applyAlignment="1" applyProtection="1">
      <alignment wrapText="1"/>
    </xf>
    <xf numFmtId="44" fontId="0" fillId="15" borderId="0" xfId="0" applyNumberFormat="1" applyFill="1" applyAlignment="1" applyProtection="1">
      <alignment wrapText="1"/>
    </xf>
    <xf numFmtId="0" fontId="0" fillId="11" borderId="0" xfId="0" applyFill="1" applyAlignment="1" applyProtection="1">
      <alignment wrapText="1"/>
    </xf>
    <xf numFmtId="44" fontId="0" fillId="11" borderId="0" xfId="0" applyNumberFormat="1" applyFill="1" applyAlignment="1" applyProtection="1">
      <alignment wrapText="1"/>
    </xf>
    <xf numFmtId="0" fontId="9" fillId="16" borderId="16" xfId="0" applyFont="1" applyFill="1" applyBorder="1" applyAlignment="1" applyProtection="1">
      <alignment vertical="center" wrapText="1"/>
    </xf>
    <xf numFmtId="44" fontId="0" fillId="16" borderId="23" xfId="0" applyNumberFormat="1" applyFill="1" applyBorder="1" applyAlignment="1" applyProtection="1">
      <alignment horizontal="center" wrapText="1"/>
    </xf>
    <xf numFmtId="165" fontId="0" fillId="16" borderId="23" xfId="0" applyNumberFormat="1" applyFill="1" applyBorder="1" applyAlignment="1" applyProtection="1">
      <alignment horizontal="center" wrapText="1"/>
    </xf>
    <xf numFmtId="44" fontId="2" fillId="18" borderId="24" xfId="0" applyNumberFormat="1" applyFont="1" applyFill="1" applyBorder="1" applyAlignment="1" applyProtection="1">
      <alignment horizontal="center" wrapText="1"/>
    </xf>
    <xf numFmtId="0" fontId="7" fillId="0" borderId="0" xfId="0" applyFont="1" applyFill="1" applyBorder="1" applyAlignment="1" applyProtection="1">
      <alignment wrapText="1"/>
    </xf>
    <xf numFmtId="0" fontId="21" fillId="0" borderId="0" xfId="0" applyFont="1" applyAlignment="1" applyProtection="1">
      <alignment wrapText="1"/>
    </xf>
    <xf numFmtId="0" fontId="0" fillId="17" borderId="0" xfId="0" applyFill="1" applyAlignment="1" applyProtection="1">
      <alignment wrapText="1"/>
    </xf>
    <xf numFmtId="44" fontId="0" fillId="17" borderId="0" xfId="0" applyNumberFormat="1" applyFill="1" applyAlignment="1" applyProtection="1">
      <alignment wrapText="1"/>
    </xf>
    <xf numFmtId="0" fontId="0" fillId="10" borderId="0" xfId="0" applyFill="1" applyAlignment="1" applyProtection="1">
      <alignment wrapText="1"/>
    </xf>
    <xf numFmtId="44" fontId="0" fillId="10" borderId="0" xfId="0" applyNumberFormat="1" applyFill="1" applyAlignment="1" applyProtection="1">
      <alignment wrapText="1"/>
    </xf>
    <xf numFmtId="44" fontId="0" fillId="16" borderId="23" xfId="0" applyNumberFormat="1" applyFill="1" applyBorder="1" applyAlignment="1" applyProtection="1">
      <alignment wrapText="1"/>
    </xf>
    <xf numFmtId="44" fontId="2" fillId="18" borderId="24" xfId="0" applyNumberFormat="1" applyFont="1" applyFill="1" applyBorder="1" applyAlignment="1" applyProtection="1">
      <alignment wrapText="1"/>
    </xf>
    <xf numFmtId="165" fontId="2" fillId="18" borderId="24" xfId="0" applyNumberFormat="1" applyFont="1" applyFill="1" applyBorder="1" applyAlignment="1" applyProtection="1">
      <alignment wrapText="1"/>
    </xf>
    <xf numFmtId="0" fontId="0" fillId="2" borderId="0" xfId="0" applyFill="1" applyBorder="1" applyAlignment="1" applyProtection="1">
      <alignment wrapText="1"/>
    </xf>
    <xf numFmtId="0" fontId="9" fillId="11" borderId="0" xfId="0" applyFont="1" applyFill="1" applyBorder="1" applyAlignment="1" applyProtection="1">
      <alignment wrapText="1"/>
    </xf>
    <xf numFmtId="0" fontId="0" fillId="11" borderId="0" xfId="0" applyFill="1" applyBorder="1" applyAlignment="1" applyProtection="1">
      <alignment wrapText="1"/>
    </xf>
    <xf numFmtId="165" fontId="0" fillId="11" borderId="0" xfId="0" applyNumberFormat="1" applyFill="1" applyBorder="1" applyAlignment="1" applyProtection="1">
      <alignment wrapText="1"/>
    </xf>
    <xf numFmtId="44" fontId="0" fillId="13" borderId="22" xfId="2" applyFont="1" applyFill="1" applyBorder="1" applyProtection="1"/>
    <xf numFmtId="0" fontId="0" fillId="13" borderId="20" xfId="0" applyFill="1" applyBorder="1" applyProtection="1"/>
    <xf numFmtId="44" fontId="2" fillId="12" borderId="38" xfId="0" applyNumberFormat="1" applyFont="1" applyFill="1" applyBorder="1" applyProtection="1"/>
    <xf numFmtId="166" fontId="2" fillId="4" borderId="35" xfId="1" applyNumberFormat="1" applyFont="1" applyFill="1" applyBorder="1" applyAlignment="1" applyProtection="1">
      <alignment horizontal="center" vertical="center"/>
      <protection locked="0"/>
    </xf>
    <xf numFmtId="0" fontId="2" fillId="11" borderId="44" xfId="0" applyFont="1" applyFill="1" applyBorder="1" applyAlignment="1" applyProtection="1"/>
    <xf numFmtId="0" fontId="2" fillId="12" borderId="44" xfId="0" applyFont="1" applyFill="1" applyBorder="1" applyAlignment="1" applyProtection="1">
      <alignment horizontal="center" vertical="center"/>
    </xf>
    <xf numFmtId="165" fontId="9" fillId="0" borderId="0" xfId="0" applyNumberFormat="1" applyFont="1" applyFill="1" applyBorder="1" applyAlignment="1" applyProtection="1">
      <alignment vertical="center" wrapText="1"/>
    </xf>
    <xf numFmtId="165" fontId="11" fillId="0" borderId="0" xfId="0" applyNumberFormat="1" applyFont="1" applyFill="1" applyAlignment="1" applyProtection="1">
      <alignment wrapText="1"/>
    </xf>
    <xf numFmtId="0" fontId="11" fillId="0" borderId="0" xfId="0" applyFont="1" applyFill="1" applyAlignment="1" applyProtection="1">
      <alignment wrapText="1"/>
      <protection hidden="1"/>
    </xf>
    <xf numFmtId="165" fontId="11" fillId="2" borderId="0" xfId="0" applyNumberFormat="1" applyFont="1" applyFill="1" applyAlignment="1" applyProtection="1">
      <alignment wrapText="1"/>
      <protection hidden="1"/>
    </xf>
    <xf numFmtId="8" fontId="34" fillId="5" borderId="4" xfId="0" applyNumberFormat="1" applyFont="1" applyFill="1" applyBorder="1" applyAlignment="1" applyProtection="1">
      <alignment horizontal="center" wrapText="1"/>
    </xf>
    <xf numFmtId="0" fontId="34" fillId="5" borderId="4" xfId="0" applyFont="1" applyFill="1" applyBorder="1" applyAlignment="1" applyProtection="1">
      <alignment horizontal="center" wrapText="1"/>
    </xf>
    <xf numFmtId="0" fontId="3" fillId="0" borderId="0" xfId="0" applyFont="1" applyAlignment="1" applyProtection="1">
      <alignment wrapText="1"/>
      <protection hidden="1"/>
    </xf>
    <xf numFmtId="0" fontId="22" fillId="0" borderId="0" xfId="0" applyFont="1" applyAlignment="1" applyProtection="1">
      <alignment wrapText="1"/>
      <protection hidden="1"/>
    </xf>
    <xf numFmtId="0" fontId="3" fillId="0" borderId="0" xfId="0" applyFont="1" applyAlignment="1" applyProtection="1">
      <alignment horizontal="center" wrapText="1"/>
      <protection hidden="1"/>
    </xf>
    <xf numFmtId="0" fontId="22" fillId="0" borderId="0" xfId="0" applyFont="1" applyAlignment="1" applyProtection="1">
      <alignment horizontal="center" wrapText="1"/>
      <protection hidden="1"/>
    </xf>
    <xf numFmtId="0" fontId="14" fillId="0" borderId="0" xfId="0" applyFont="1" applyAlignment="1" applyProtection="1">
      <alignment horizontal="center" wrapText="1"/>
      <protection hidden="1"/>
    </xf>
    <xf numFmtId="0" fontId="2" fillId="3" borderId="45" xfId="0" applyFont="1" applyFill="1" applyBorder="1" applyAlignment="1" applyProtection="1">
      <alignment horizontal="center"/>
    </xf>
    <xf numFmtId="0" fontId="2" fillId="3" borderId="45" xfId="0" applyFont="1" applyFill="1" applyBorder="1" applyAlignment="1" applyProtection="1">
      <alignment horizontal="center" wrapText="1"/>
    </xf>
    <xf numFmtId="0" fontId="2" fillId="3" borderId="47" xfId="0" applyFont="1" applyFill="1" applyBorder="1" applyAlignment="1" applyProtection="1">
      <alignment horizontal="center"/>
    </xf>
    <xf numFmtId="0" fontId="2" fillId="18" borderId="10" xfId="0" applyFont="1" applyFill="1" applyBorder="1" applyAlignment="1" applyProtection="1">
      <alignment horizontal="right" vertical="center"/>
    </xf>
    <xf numFmtId="44" fontId="2" fillId="18" borderId="29" xfId="2" applyFont="1" applyFill="1" applyBorder="1" applyAlignment="1" applyProtection="1">
      <alignment horizontal="center" vertical="center"/>
    </xf>
    <xf numFmtId="44" fontId="0" fillId="4" borderId="1" xfId="2" applyFont="1" applyFill="1" applyBorder="1" applyAlignment="1" applyProtection="1">
      <alignment horizontal="right"/>
      <protection locked="0"/>
    </xf>
    <xf numFmtId="0" fontId="2" fillId="4" borderId="48" xfId="0" applyFont="1" applyFill="1" applyBorder="1" applyAlignment="1" applyProtection="1">
      <alignment horizontal="center" vertical="center"/>
    </xf>
    <xf numFmtId="2" fontId="0" fillId="13" borderId="1" xfId="2" applyNumberFormat="1" applyFont="1" applyFill="1" applyBorder="1" applyProtection="1"/>
    <xf numFmtId="0" fontId="22" fillId="0" borderId="0" xfId="0" applyFont="1" applyAlignment="1" applyProtection="1">
      <alignment wrapText="1"/>
    </xf>
    <xf numFmtId="0" fontId="3" fillId="0" borderId="0" xfId="0" applyFont="1" applyAlignment="1" applyProtection="1">
      <alignment horizontal="center" wrapText="1"/>
    </xf>
    <xf numFmtId="0" fontId="3" fillId="0" borderId="0" xfId="0" applyFont="1" applyAlignment="1" applyProtection="1">
      <alignment wrapText="1"/>
    </xf>
    <xf numFmtId="0" fontId="22" fillId="0" borderId="0" xfId="0" applyFont="1" applyAlignment="1" applyProtection="1">
      <alignment horizontal="center" wrapText="1"/>
    </xf>
    <xf numFmtId="0" fontId="3" fillId="0" borderId="0" xfId="0" applyFont="1" applyFill="1" applyBorder="1" applyAlignment="1" applyProtection="1">
      <alignment horizontal="center" wrapText="1"/>
    </xf>
    <xf numFmtId="165" fontId="0" fillId="16" borderId="23" xfId="0" applyNumberFormat="1" applyFill="1" applyBorder="1" applyAlignment="1" applyProtection="1">
      <alignment wrapText="1"/>
    </xf>
    <xf numFmtId="165" fontId="0" fillId="16" borderId="23" xfId="0" applyNumberFormat="1" applyFill="1" applyBorder="1" applyAlignment="1" applyProtection="1">
      <alignment wrapText="1"/>
      <protection hidden="1"/>
    </xf>
    <xf numFmtId="44" fontId="0" fillId="0" borderId="0" xfId="2" applyFont="1" applyBorder="1" applyAlignment="1" applyProtection="1">
      <alignment horizontal="center" wrapText="1"/>
    </xf>
    <xf numFmtId="0" fontId="9" fillId="0" borderId="0" xfId="0" applyFont="1" applyFill="1" applyBorder="1" applyAlignment="1" applyProtection="1">
      <alignment wrapText="1"/>
    </xf>
    <xf numFmtId="9" fontId="11" fillId="0" borderId="0" xfId="1" applyFont="1" applyFill="1" applyAlignment="1" applyProtection="1">
      <alignment wrapText="1"/>
    </xf>
    <xf numFmtId="9" fontId="11" fillId="2" borderId="0" xfId="1" applyFont="1" applyFill="1" applyBorder="1" applyAlignment="1" applyProtection="1">
      <alignment wrapText="1"/>
    </xf>
    <xf numFmtId="165" fontId="9" fillId="2" borderId="0" xfId="0" applyNumberFormat="1" applyFont="1" applyFill="1" applyBorder="1" applyAlignment="1" applyProtection="1">
      <alignment vertical="center" wrapText="1"/>
    </xf>
    <xf numFmtId="165" fontId="11" fillId="2" borderId="0" xfId="0" applyNumberFormat="1" applyFont="1" applyFill="1" applyBorder="1" applyAlignment="1" applyProtection="1">
      <alignment wrapText="1"/>
    </xf>
    <xf numFmtId="0" fontId="0" fillId="0" borderId="48" xfId="0" applyBorder="1" applyProtection="1"/>
    <xf numFmtId="0" fontId="34" fillId="5" borderId="4" xfId="0" applyFont="1" applyFill="1" applyBorder="1" applyAlignment="1" applyProtection="1">
      <alignment horizontal="center" wrapText="1"/>
      <protection hidden="1"/>
    </xf>
    <xf numFmtId="8" fontId="34" fillId="5" borderId="4" xfId="0" applyNumberFormat="1" applyFont="1" applyFill="1" applyBorder="1" applyAlignment="1" applyProtection="1">
      <alignment horizontal="center" wrapText="1"/>
      <protection hidden="1"/>
    </xf>
    <xf numFmtId="0" fontId="34" fillId="5" borderId="2" xfId="0" applyFont="1" applyFill="1" applyBorder="1" applyAlignment="1" applyProtection="1">
      <alignment wrapText="1"/>
      <protection hidden="1"/>
    </xf>
    <xf numFmtId="44" fontId="24" fillId="5" borderId="4" xfId="0" applyNumberFormat="1" applyFont="1" applyFill="1" applyBorder="1" applyProtection="1">
      <protection hidden="1"/>
    </xf>
    <xf numFmtId="0" fontId="34" fillId="5" borderId="2" xfId="0" applyFont="1" applyFill="1" applyBorder="1" applyAlignment="1" applyProtection="1">
      <alignment wrapText="1"/>
    </xf>
    <xf numFmtId="0" fontId="34" fillId="5" borderId="16" xfId="0" applyFont="1" applyFill="1" applyBorder="1" applyAlignment="1" applyProtection="1">
      <alignment wrapText="1"/>
      <protection hidden="1"/>
    </xf>
    <xf numFmtId="8" fontId="34" fillId="5" borderId="7" xfId="0" applyNumberFormat="1" applyFont="1" applyFill="1" applyBorder="1" applyAlignment="1" applyProtection="1">
      <alignment horizontal="center" wrapText="1"/>
      <protection hidden="1"/>
    </xf>
    <xf numFmtId="44" fontId="37" fillId="5" borderId="4" xfId="0" applyNumberFormat="1" applyFont="1" applyFill="1" applyBorder="1" applyProtection="1"/>
    <xf numFmtId="0" fontId="37" fillId="5" borderId="2" xfId="0" applyFont="1" applyFill="1" applyBorder="1" applyAlignment="1" applyProtection="1">
      <alignment horizontal="left"/>
    </xf>
    <xf numFmtId="0" fontId="9" fillId="18" borderId="0" xfId="0" applyFont="1" applyFill="1" applyAlignment="1" applyProtection="1">
      <alignment wrapText="1"/>
      <protection hidden="1"/>
    </xf>
    <xf numFmtId="165" fontId="0" fillId="18" borderId="5" xfId="0" applyNumberFormat="1" applyFill="1" applyBorder="1" applyAlignment="1" applyProtection="1">
      <alignment wrapText="1"/>
      <protection hidden="1"/>
    </xf>
    <xf numFmtId="165" fontId="0" fillId="18" borderId="6" xfId="0" applyNumberFormat="1" applyFill="1" applyBorder="1" applyAlignment="1" applyProtection="1">
      <alignment wrapText="1"/>
      <protection hidden="1"/>
    </xf>
    <xf numFmtId="165" fontId="0" fillId="18" borderId="7" xfId="0" applyNumberFormat="1" applyFill="1" applyBorder="1" applyAlignment="1" applyProtection="1">
      <alignment wrapText="1"/>
      <protection hidden="1"/>
    </xf>
    <xf numFmtId="165" fontId="0" fillId="18" borderId="10" xfId="0" applyNumberFormat="1" applyFill="1" applyBorder="1" applyAlignment="1" applyProtection="1">
      <alignment wrapText="1"/>
      <protection hidden="1"/>
    </xf>
    <xf numFmtId="165" fontId="0" fillId="18" borderId="11" xfId="0" applyNumberFormat="1" applyFill="1" applyBorder="1" applyAlignment="1" applyProtection="1">
      <alignment wrapText="1"/>
      <protection hidden="1"/>
    </xf>
    <xf numFmtId="165" fontId="0" fillId="18" borderId="12" xfId="0" applyNumberFormat="1" applyFill="1" applyBorder="1" applyAlignment="1" applyProtection="1">
      <alignment wrapText="1"/>
      <protection hidden="1"/>
    </xf>
    <xf numFmtId="44" fontId="0" fillId="18" borderId="0" xfId="0" applyNumberFormat="1" applyFill="1" applyAlignment="1" applyProtection="1">
      <alignment wrapText="1"/>
    </xf>
    <xf numFmtId="165" fontId="0" fillId="18" borderId="0" xfId="0" applyNumberFormat="1" applyFill="1" applyAlignment="1" applyProtection="1">
      <alignment wrapText="1"/>
    </xf>
    <xf numFmtId="44" fontId="0" fillId="16" borderId="0" xfId="0" applyNumberFormat="1" applyFont="1" applyFill="1" applyBorder="1" applyAlignment="1" applyProtection="1">
      <alignment wrapText="1"/>
      <protection hidden="1"/>
    </xf>
    <xf numFmtId="0" fontId="2" fillId="18" borderId="2" xfId="0" applyFont="1" applyFill="1" applyBorder="1" applyAlignment="1" applyProtection="1">
      <alignment wrapText="1"/>
    </xf>
    <xf numFmtId="0" fontId="14" fillId="0" borderId="0" xfId="0" applyFont="1" applyAlignment="1" applyProtection="1">
      <alignment horizontal="center" wrapText="1"/>
    </xf>
    <xf numFmtId="44" fontId="3" fillId="2" borderId="0" xfId="0" applyNumberFormat="1" applyFont="1" applyFill="1" applyAlignment="1" applyProtection="1">
      <alignment wrapText="1"/>
    </xf>
    <xf numFmtId="0" fontId="2" fillId="2" borderId="0" xfId="0" applyFont="1" applyFill="1" applyBorder="1" applyAlignment="1" applyProtection="1">
      <alignment horizontal="right"/>
    </xf>
    <xf numFmtId="8" fontId="2" fillId="2" borderId="0" xfId="0" applyNumberFormat="1" applyFont="1" applyFill="1" applyBorder="1" applyProtection="1"/>
    <xf numFmtId="0" fontId="2" fillId="2" borderId="0" xfId="0" applyFont="1" applyFill="1" applyBorder="1" applyAlignment="1" applyProtection="1">
      <alignment horizontal="right"/>
      <protection hidden="1"/>
    </xf>
    <xf numFmtId="8" fontId="2" fillId="2" borderId="0" xfId="0" applyNumberFormat="1" applyFont="1" applyFill="1" applyBorder="1" applyProtection="1">
      <protection hidden="1"/>
    </xf>
    <xf numFmtId="0" fontId="3" fillId="2" borderId="0" xfId="0" applyFont="1" applyFill="1" applyAlignment="1" applyProtection="1">
      <alignment wrapText="1"/>
      <protection hidden="1"/>
    </xf>
    <xf numFmtId="0" fontId="3" fillId="2" borderId="0" xfId="0" applyFont="1" applyFill="1" applyAlignment="1" applyProtection="1">
      <alignment horizontal="center" wrapText="1"/>
      <protection hidden="1"/>
    </xf>
    <xf numFmtId="0" fontId="22" fillId="2" borderId="0" xfId="0" applyFont="1" applyFill="1" applyAlignment="1" applyProtection="1">
      <alignment horizontal="center" wrapText="1"/>
      <protection hidden="1"/>
    </xf>
    <xf numFmtId="0" fontId="14" fillId="2" borderId="0" xfId="0" applyFont="1" applyFill="1" applyAlignment="1" applyProtection="1">
      <alignment horizontal="center" wrapText="1"/>
      <protection hidden="1"/>
    </xf>
    <xf numFmtId="44" fontId="3" fillId="2" borderId="0" xfId="0" applyNumberFormat="1" applyFont="1" applyFill="1" applyAlignment="1" applyProtection="1">
      <alignment wrapText="1"/>
      <protection hidden="1"/>
    </xf>
    <xf numFmtId="0" fontId="21" fillId="14" borderId="2" xfId="0" applyFont="1" applyFill="1" applyBorder="1" applyAlignment="1" applyProtection="1">
      <alignment horizontal="center" vertical="center"/>
    </xf>
    <xf numFmtId="0" fontId="9" fillId="11" borderId="27" xfId="0" applyFont="1" applyFill="1" applyBorder="1" applyAlignment="1" applyProtection="1">
      <alignment vertical="center"/>
    </xf>
    <xf numFmtId="0" fontId="11" fillId="11" borderId="27" xfId="0" applyFont="1" applyFill="1" applyBorder="1" applyAlignment="1" applyProtection="1">
      <alignment vertical="center"/>
    </xf>
    <xf numFmtId="165" fontId="11" fillId="11" borderId="27" xfId="0" applyNumberFormat="1" applyFont="1" applyFill="1" applyBorder="1" applyAlignment="1" applyProtection="1">
      <alignment vertical="center"/>
    </xf>
    <xf numFmtId="0" fontId="11" fillId="0" borderId="0" xfId="0" applyFont="1" applyFill="1" applyBorder="1" applyAlignment="1" applyProtection="1">
      <alignment vertical="center"/>
    </xf>
    <xf numFmtId="44" fontId="0" fillId="18" borderId="0" xfId="0" applyNumberFormat="1" applyFill="1" applyAlignment="1" applyProtection="1">
      <alignment wrapText="1"/>
      <protection hidden="1"/>
    </xf>
    <xf numFmtId="165" fontId="0" fillId="18" borderId="0" xfId="0" applyNumberFormat="1" applyFill="1" applyAlignment="1" applyProtection="1">
      <alignment wrapText="1"/>
      <protection hidden="1"/>
    </xf>
    <xf numFmtId="10" fontId="34" fillId="5" borderId="4" xfId="1" applyNumberFormat="1" applyFont="1" applyFill="1" applyBorder="1" applyAlignment="1" applyProtection="1">
      <alignment horizontal="center" wrapText="1"/>
    </xf>
    <xf numFmtId="0" fontId="0" fillId="18" borderId="28" xfId="0" applyFill="1" applyBorder="1" applyAlignment="1" applyProtection="1">
      <alignment wrapText="1"/>
      <protection hidden="1"/>
    </xf>
    <xf numFmtId="9" fontId="0" fillId="0" borderId="0" xfId="1" applyFont="1" applyFill="1" applyBorder="1" applyAlignment="1" applyProtection="1">
      <alignment wrapText="1"/>
      <protection hidden="1"/>
    </xf>
    <xf numFmtId="9" fontId="2" fillId="0" borderId="16" xfId="1" applyFont="1" applyFill="1" applyBorder="1" applyAlignment="1" applyProtection="1">
      <alignment wrapText="1"/>
    </xf>
    <xf numFmtId="4" fontId="0" fillId="0" borderId="10" xfId="0" applyNumberFormat="1" applyFill="1" applyBorder="1" applyAlignment="1" applyProtection="1">
      <alignment wrapText="1"/>
    </xf>
    <xf numFmtId="0" fontId="0" fillId="0" borderId="10" xfId="0" applyFill="1" applyBorder="1" applyAlignment="1" applyProtection="1">
      <alignment wrapText="1"/>
    </xf>
    <xf numFmtId="167" fontId="0" fillId="0" borderId="0" xfId="0" applyNumberFormat="1" applyFill="1" applyBorder="1" applyAlignment="1" applyProtection="1">
      <alignment wrapText="1"/>
      <protection hidden="1"/>
    </xf>
    <xf numFmtId="0" fontId="10" fillId="0" borderId="0" xfId="0" applyFont="1" applyFill="1" applyAlignment="1" applyProtection="1">
      <alignment wrapText="1"/>
      <protection hidden="1"/>
    </xf>
    <xf numFmtId="4" fontId="0" fillId="0" borderId="10" xfId="0" applyNumberFormat="1" applyBorder="1" applyAlignment="1" applyProtection="1">
      <alignment wrapText="1"/>
      <protection hidden="1"/>
    </xf>
    <xf numFmtId="0" fontId="0" fillId="0" borderId="10" xfId="0" applyBorder="1" applyAlignment="1" applyProtection="1">
      <alignment wrapText="1"/>
      <protection hidden="1"/>
    </xf>
    <xf numFmtId="4" fontId="0" fillId="0" borderId="10" xfId="0" applyNumberFormat="1" applyFill="1" applyBorder="1" applyAlignment="1" applyProtection="1">
      <alignment wrapText="1"/>
      <protection hidden="1"/>
    </xf>
    <xf numFmtId="165" fontId="0" fillId="0" borderId="0" xfId="0" applyNumberFormat="1" applyFill="1" applyBorder="1" applyAlignment="1" applyProtection="1">
      <alignment wrapText="1"/>
    </xf>
    <xf numFmtId="44" fontId="2" fillId="4" borderId="44" xfId="2" applyFont="1" applyFill="1" applyBorder="1" applyAlignment="1" applyProtection="1">
      <alignment wrapText="1"/>
      <protection locked="0"/>
    </xf>
    <xf numFmtId="165" fontId="0" fillId="0" borderId="27" xfId="0" applyNumberFormat="1" applyBorder="1" applyAlignment="1" applyProtection="1">
      <alignment wrapText="1"/>
    </xf>
    <xf numFmtId="165" fontId="0" fillId="0" borderId="4" xfId="0" applyNumberFormat="1" applyBorder="1" applyAlignment="1" applyProtection="1">
      <alignment wrapText="1"/>
    </xf>
    <xf numFmtId="10" fontId="37" fillId="5" borderId="2" xfId="1" applyNumberFormat="1" applyFont="1" applyFill="1" applyBorder="1" applyProtection="1"/>
    <xf numFmtId="0" fontId="24" fillId="0" borderId="0" xfId="0" applyFont="1" applyFill="1" applyBorder="1" applyAlignment="1" applyProtection="1">
      <alignment horizontal="left"/>
      <protection hidden="1"/>
    </xf>
    <xf numFmtId="9" fontId="37" fillId="0" borderId="0" xfId="1" applyNumberFormat="1" applyFont="1" applyFill="1" applyBorder="1" applyProtection="1"/>
    <xf numFmtId="9" fontId="0" fillId="4" borderId="1" xfId="1" quotePrefix="1" applyFont="1" applyFill="1" applyBorder="1" applyAlignment="1" applyProtection="1">
      <alignment wrapText="1"/>
      <protection locked="0"/>
    </xf>
    <xf numFmtId="44" fontId="0" fillId="2" borderId="1" xfId="2" applyFont="1" applyFill="1" applyBorder="1" applyAlignment="1" applyProtection="1">
      <alignment horizontal="center" wrapText="1"/>
    </xf>
    <xf numFmtId="0" fontId="0" fillId="4" borderId="48" xfId="1" applyNumberFormat="1" applyFont="1" applyFill="1" applyBorder="1" applyAlignment="1" applyProtection="1">
      <alignment horizontal="center"/>
      <protection locked="0"/>
    </xf>
    <xf numFmtId="44" fontId="0" fillId="4" borderId="48" xfId="2" applyFont="1" applyFill="1" applyBorder="1" applyAlignment="1" applyProtection="1">
      <alignment horizontal="right"/>
      <protection locked="0"/>
    </xf>
    <xf numFmtId="0" fontId="0" fillId="2" borderId="0" xfId="0" applyFill="1" applyBorder="1" applyAlignment="1" applyProtection="1">
      <alignment horizontal="left"/>
    </xf>
    <xf numFmtId="0" fontId="39" fillId="0" borderId="0" xfId="0" applyFont="1" applyAlignment="1" applyProtection="1">
      <alignment horizontal="center" wrapText="1"/>
    </xf>
    <xf numFmtId="44" fontId="11" fillId="0" borderId="48" xfId="0" applyNumberFormat="1" applyFont="1" applyBorder="1" applyProtection="1"/>
    <xf numFmtId="0" fontId="0" fillId="2" borderId="48" xfId="0" applyFill="1" applyBorder="1" applyAlignment="1" applyProtection="1">
      <alignment horizontal="left"/>
    </xf>
    <xf numFmtId="172" fontId="0" fillId="4" borderId="48" xfId="2" applyNumberFormat="1" applyFont="1" applyFill="1" applyBorder="1" applyAlignment="1" applyProtection="1">
      <alignment horizontal="right"/>
      <protection locked="0"/>
    </xf>
    <xf numFmtId="172" fontId="0" fillId="4" borderId="48" xfId="1" applyNumberFormat="1" applyFont="1" applyFill="1" applyBorder="1" applyAlignment="1" applyProtection="1">
      <alignment horizontal="right"/>
      <protection locked="0"/>
    </xf>
    <xf numFmtId="0" fontId="0" fillId="13" borderId="15" xfId="0" applyFill="1" applyBorder="1" applyProtection="1"/>
    <xf numFmtId="44" fontId="0" fillId="4" borderId="48" xfId="2" applyFont="1" applyFill="1" applyBorder="1" applyProtection="1">
      <protection locked="0"/>
    </xf>
    <xf numFmtId="165" fontId="38" fillId="0" borderId="0" xfId="0" applyNumberFormat="1" applyFont="1" applyFill="1" applyBorder="1" applyAlignment="1" applyProtection="1">
      <alignment vertical="center" wrapText="1"/>
    </xf>
    <xf numFmtId="0" fontId="0" fillId="13" borderId="48" xfId="0" applyFill="1" applyBorder="1" applyProtection="1"/>
    <xf numFmtId="171" fontId="0" fillId="2" borderId="48" xfId="1" applyNumberFormat="1" applyFont="1" applyFill="1" applyBorder="1" applyAlignment="1" applyProtection="1">
      <alignment horizontal="center" vertical="center"/>
      <protection locked="0"/>
    </xf>
    <xf numFmtId="0" fontId="11" fillId="2" borderId="0" xfId="0" applyFont="1" applyFill="1" applyBorder="1" applyAlignment="1" applyProtection="1">
      <alignment vertical="center" wrapText="1"/>
    </xf>
    <xf numFmtId="0" fontId="34" fillId="5" borderId="16" xfId="0" applyFont="1" applyFill="1" applyBorder="1" applyAlignment="1" applyProtection="1">
      <alignment wrapText="1"/>
    </xf>
    <xf numFmtId="10" fontId="34" fillId="5" borderId="7" xfId="1" applyNumberFormat="1" applyFont="1" applyFill="1" applyBorder="1" applyAlignment="1" applyProtection="1">
      <alignment horizontal="center" wrapText="1"/>
    </xf>
    <xf numFmtId="0" fontId="21" fillId="2" borderId="0" xfId="0" applyFont="1" applyFill="1" applyBorder="1" applyAlignment="1" applyProtection="1">
      <alignment horizontal="center" vertical="center" wrapText="1"/>
    </xf>
    <xf numFmtId="0" fontId="9" fillId="2" borderId="0" xfId="0" applyFont="1" applyFill="1" applyBorder="1" applyAlignment="1" applyProtection="1">
      <alignment vertical="center" wrapText="1"/>
    </xf>
    <xf numFmtId="165" fontId="11" fillId="2" borderId="0" xfId="0" applyNumberFormat="1" applyFont="1" applyFill="1" applyBorder="1" applyAlignment="1" applyProtection="1">
      <alignment vertical="center" wrapText="1"/>
    </xf>
    <xf numFmtId="0" fontId="10" fillId="2" borderId="0" xfId="0" applyFont="1" applyFill="1" applyBorder="1" applyAlignment="1" applyProtection="1">
      <alignment wrapText="1"/>
    </xf>
    <xf numFmtId="44" fontId="0" fillId="4" borderId="48" xfId="2" applyFont="1" applyFill="1" applyBorder="1" applyAlignment="1" applyProtection="1">
      <alignment wrapText="1"/>
    </xf>
    <xf numFmtId="0" fontId="2" fillId="0" borderId="2" xfId="0" applyFont="1" applyFill="1" applyBorder="1" applyAlignment="1" applyProtection="1">
      <alignment wrapText="1"/>
      <protection hidden="1"/>
    </xf>
    <xf numFmtId="2" fontId="0" fillId="13" borderId="1" xfId="0" applyNumberFormat="1" applyFill="1" applyBorder="1" applyProtection="1">
      <protection hidden="1"/>
    </xf>
    <xf numFmtId="44" fontId="0" fillId="18" borderId="24" xfId="0" applyNumberFormat="1" applyFont="1" applyFill="1" applyBorder="1" applyAlignment="1" applyProtection="1">
      <alignment wrapText="1"/>
    </xf>
    <xf numFmtId="44" fontId="0" fillId="18" borderId="24" xfId="0" applyNumberFormat="1" applyFont="1" applyFill="1" applyBorder="1" applyAlignment="1" applyProtection="1">
      <alignment wrapText="1"/>
      <protection hidden="1"/>
    </xf>
    <xf numFmtId="0" fontId="2" fillId="12" borderId="45" xfId="0" applyFont="1" applyFill="1" applyBorder="1" applyAlignment="1" applyProtection="1">
      <alignment vertical="center" wrapText="1"/>
    </xf>
    <xf numFmtId="9" fontId="0" fillId="2" borderId="1" xfId="0" applyNumberFormat="1" applyFill="1" applyBorder="1" applyAlignment="1" applyProtection="1">
      <alignment wrapText="1"/>
      <protection locked="0"/>
    </xf>
    <xf numFmtId="0" fontId="0" fillId="0" borderId="0" xfId="0" applyAlignment="1">
      <alignment horizontal="left"/>
    </xf>
    <xf numFmtId="0" fontId="0" fillId="10" borderId="0"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0" fontId="19" fillId="7" borderId="0" xfId="3" applyFont="1" applyFill="1" applyBorder="1" applyAlignment="1" applyProtection="1">
      <alignment horizontal="center" vertical="center"/>
      <protection hidden="1"/>
    </xf>
    <xf numFmtId="0" fontId="19" fillId="7" borderId="17" xfId="3" applyFont="1" applyFill="1" applyBorder="1" applyAlignment="1" applyProtection="1">
      <alignment horizontal="center" vertical="center"/>
      <protection hidden="1"/>
    </xf>
    <xf numFmtId="10" fontId="0" fillId="10" borderId="0" xfId="0" applyNumberFormat="1" applyFont="1" applyFill="1" applyBorder="1" applyAlignment="1" applyProtection="1">
      <alignment horizontal="center" vertical="center"/>
      <protection hidden="1"/>
    </xf>
    <xf numFmtId="2" fontId="0" fillId="10" borderId="0" xfId="0" applyNumberFormat="1" applyFont="1" applyFill="1" applyBorder="1" applyAlignment="1" applyProtection="1">
      <alignment horizontal="center"/>
      <protection hidden="1"/>
    </xf>
  </cellXfs>
  <cellStyles count="9">
    <cellStyle name="Hipervínculo" xfId="3" builtinId="8"/>
    <cellStyle name="Millares 2" xfId="7"/>
    <cellStyle name="Moneda" xfId="2" builtinId="4"/>
    <cellStyle name="Normal" xfId="0" builtinId="0"/>
    <cellStyle name="Normal 2" xfId="4"/>
    <cellStyle name="Normal 2 2" xfId="8"/>
    <cellStyle name="Normal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761999</xdr:colOff>
      <xdr:row>1</xdr:row>
      <xdr:rowOff>0</xdr:rowOff>
    </xdr:from>
    <xdr:to>
      <xdr:col>17</xdr:col>
      <xdr:colOff>404813</xdr:colOff>
      <xdr:row>39</xdr:row>
      <xdr:rowOff>35719</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761999" y="190500"/>
          <a:ext cx="14418470" cy="7274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endParaRPr lang="en-US" sz="1100"/>
        </a:p>
        <a:p>
          <a:r>
            <a:rPr lang="en-US" sz="1100"/>
            <a:t>Dear User:</a:t>
          </a:r>
        </a:p>
        <a:p>
          <a:endParaRPr lang="en-US" sz="1100"/>
        </a:p>
        <a:p>
          <a:r>
            <a:rPr lang="en-US" sz="1100">
              <a:solidFill>
                <a:schemeClr val="dk1"/>
              </a:solidFill>
              <a:effectLst/>
              <a:latin typeface="+mn-lt"/>
              <a:ea typeface="+mn-ea"/>
              <a:cs typeface="+mn-cs"/>
            </a:rPr>
            <a:t>The present Payback calculator will allow you to</a:t>
          </a:r>
          <a:r>
            <a:rPr lang="en-US" sz="1100" baseline="0">
              <a:solidFill>
                <a:schemeClr val="dk1"/>
              </a:solidFill>
              <a:effectLst/>
              <a:latin typeface="+mn-lt"/>
              <a:ea typeface="+mn-ea"/>
              <a:cs typeface="+mn-cs"/>
            </a:rPr>
            <a:t> carry out an estimation of the payback period required for the different energy efficiency measures you may be considerin, as well as the new value of the building after the construction of an AdoRe.</a:t>
          </a:r>
        </a:p>
        <a:p>
          <a:endParaRPr lang="es-ES">
            <a:effectLst/>
          </a:endParaRPr>
        </a:p>
        <a:p>
          <a:r>
            <a:rPr lang="en-US" sz="1100" baseline="0">
              <a:solidFill>
                <a:schemeClr val="dk1"/>
              </a:solidFill>
              <a:effectLst/>
              <a:latin typeface="+mn-lt"/>
              <a:ea typeface="+mn-ea"/>
              <a:cs typeface="+mn-cs"/>
            </a:rPr>
            <a:t>Only the cells in </a:t>
          </a:r>
          <a:r>
            <a:rPr lang="en-US" sz="1100" b="1" baseline="0">
              <a:solidFill>
                <a:schemeClr val="dk1"/>
              </a:solidFill>
              <a:effectLst/>
              <a:latin typeface="+mn-lt"/>
              <a:ea typeface="+mn-ea"/>
              <a:cs typeface="+mn-cs"/>
            </a:rPr>
            <a:t>YELLOW </a:t>
          </a:r>
          <a:r>
            <a:rPr lang="en-US" sz="1100" baseline="0">
              <a:solidFill>
                <a:schemeClr val="dk1"/>
              </a:solidFill>
              <a:effectLst/>
              <a:latin typeface="+mn-lt"/>
              <a:ea typeface="+mn-ea"/>
              <a:cs typeface="+mn-cs"/>
            </a:rPr>
            <a:t>do need to be filled in.  The remaining calculations have been automatized. In order to allow you to compare different options,  at a glance 2 "scenarios" have been made available.  Simply select the option (scenario) you are interested in with an "X" (INSERT ONLY one X and ALWAYS USE CAPITALS) and you will automatically have an updated calculated payback period for that scenario</a:t>
          </a:r>
          <a:endParaRPr lang="en-US" sz="1100" baseline="0"/>
        </a:p>
        <a:p>
          <a:endParaRPr lang="en-US" sz="1100" baseline="0"/>
        </a:p>
        <a:p>
          <a:r>
            <a:rPr lang="en-US" sz="1100" baseline="0"/>
            <a:t>By moving the "X" in the </a:t>
          </a:r>
          <a:r>
            <a:rPr lang="en-US" sz="1100" baseline="0">
              <a:solidFill>
                <a:schemeClr val="dk1"/>
              </a:solidFill>
              <a:effectLst/>
              <a:latin typeface="+mn-lt"/>
              <a:ea typeface="+mn-ea"/>
              <a:cs typeface="+mn-cs"/>
            </a:rPr>
            <a:t>"1.2. Investment estimation" </a:t>
          </a:r>
          <a:r>
            <a:rPr lang="en-US" sz="1100" baseline="0"/>
            <a:t>sheet relevant data will automatically be selected and the payback period will be automatically recalculated.</a:t>
          </a:r>
        </a:p>
        <a:p>
          <a:endParaRPr lang="en-US" sz="1100" baseline="0"/>
        </a:p>
        <a:p>
          <a:r>
            <a:rPr lang="en-US" sz="1100" baseline="0"/>
            <a:t>In sheets 2.1, 2.2 and 2.3 the model will present information for the chosen scenario in three different ways; 2.1 Neutral, 2.2 Optimistic and 2.3 Pessimistic, providing a range that reflects the uncertainty of some of the variables being considered. </a:t>
          </a:r>
        </a:p>
        <a:p>
          <a:endParaRPr lang="en-US" sz="1100" baseline="0"/>
        </a:p>
        <a:p>
          <a:r>
            <a:rPr lang="en-US" sz="1100" b="1" baseline="0">
              <a:solidFill>
                <a:srgbClr val="FF0000"/>
              </a:solidFill>
            </a:rPr>
            <a:t>You will need to insert in the relevant sections the following data</a:t>
          </a:r>
          <a:r>
            <a:rPr lang="en-US" sz="1100" baseline="0">
              <a:solidFill>
                <a:srgbClr val="FF0000"/>
              </a:solidFill>
            </a:rPr>
            <a:t>:</a:t>
          </a:r>
        </a:p>
        <a:p>
          <a:endParaRPr lang="en-US" sz="1100" baseline="0">
            <a:solidFill>
              <a:srgbClr val="FF0000"/>
            </a:solidFill>
          </a:endParaRPr>
        </a:p>
        <a:p>
          <a:r>
            <a:rPr lang="en-US" sz="1100" baseline="0">
              <a:solidFill>
                <a:srgbClr val="FF0000"/>
              </a:solidFill>
            </a:rPr>
            <a:t>            </a:t>
          </a:r>
          <a:r>
            <a:rPr lang="en-US" sz="1100" u="sng" baseline="0">
              <a:solidFill>
                <a:srgbClr val="FF0000"/>
              </a:solidFill>
            </a:rPr>
            <a:t>1.1) Curent state of the original building</a:t>
          </a:r>
        </a:p>
        <a:p>
          <a:r>
            <a:rPr lang="en-US" sz="1100" u="none" baseline="0">
              <a:solidFill>
                <a:srgbClr val="FF0000"/>
              </a:solidFill>
            </a:rPr>
            <a:t>	1.1.1 General information about the project (it's important to introduce the original building's size in m2 and the land increase due to AdoRe's construction, if any)</a:t>
          </a:r>
          <a:endParaRPr lang="en-US" sz="1100" u="sng"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none" baseline="0">
              <a:solidFill>
                <a:srgbClr val="FF0000"/>
              </a:solidFill>
            </a:rPr>
            <a:t>	1.1.2. </a:t>
          </a:r>
          <a:r>
            <a:rPr lang="en-US" sz="1100" b="0" baseline="0">
              <a:solidFill>
                <a:srgbClr val="FF0000"/>
              </a:solidFill>
              <a:effectLst/>
              <a:latin typeface="+mn-lt"/>
              <a:ea typeface="+mn-ea"/>
              <a:cs typeface="+mn-cs"/>
            </a:rPr>
            <a:t>The variation in energy costs (this can be found in sheet 3.2, or via Eurostat) for more accurate data).</a:t>
          </a:r>
        </a:p>
        <a:p>
          <a:pPr marL="0" marR="0" lvl="0" indent="0" defTabSz="914400" eaLnBrk="1" fontAlgn="auto" latinLnBrk="0" hangingPunct="1">
            <a:lnSpc>
              <a:spcPct val="100000"/>
            </a:lnSpc>
            <a:spcBef>
              <a:spcPts val="0"/>
            </a:spcBef>
            <a:spcAft>
              <a:spcPts val="0"/>
            </a:spcAft>
            <a:buClrTx/>
            <a:buSzTx/>
            <a:buFontTx/>
            <a:buNone/>
            <a:tabLst/>
            <a:defRPr/>
          </a:pPr>
          <a:r>
            <a:rPr lang="en-US" sz="1100" u="none" baseline="0">
              <a:solidFill>
                <a:srgbClr val="FF0000"/>
              </a:solidFill>
            </a:rPr>
            <a:t>	1.1.3. </a:t>
          </a:r>
          <a:r>
            <a:rPr lang="en-US" sz="1100" b="0" baseline="0">
              <a:solidFill>
                <a:srgbClr val="FF0000"/>
              </a:solidFill>
              <a:effectLst/>
              <a:latin typeface="+mn-lt"/>
              <a:ea typeface="+mn-ea"/>
              <a:cs typeface="+mn-cs"/>
            </a:rPr>
            <a:t>The annual cost of energy for each type, excluding taxes and other expenses (these data may be found in the ABRACADABRA technical toolkit)</a:t>
          </a:r>
          <a:endParaRPr lang="es-E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none" baseline="0">
              <a:solidFill>
                <a:srgbClr val="FF0000"/>
              </a:solidFill>
            </a:rPr>
            <a:t>	1.1.4. The original value of the building. </a:t>
          </a:r>
        </a:p>
        <a:p>
          <a:endParaRPr lang="en-US" sz="1100" u="none" baseline="0">
            <a:solidFill>
              <a:srgbClr val="FF0000"/>
            </a:solidFill>
          </a:endParaRPr>
        </a:p>
        <a:p>
          <a:r>
            <a:rPr lang="en-US" sz="1100" u="none" baseline="0">
              <a:solidFill>
                <a:srgbClr val="FF0000"/>
              </a:solidFill>
            </a:rPr>
            <a:t>            1.2) </a:t>
          </a:r>
          <a:r>
            <a:rPr lang="en-US" sz="1100" u="sng" baseline="0">
              <a:solidFill>
                <a:srgbClr val="FF0000"/>
              </a:solidFill>
            </a:rPr>
            <a:t>Investment Estimation: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rPr>
            <a:t>	1.2.1. Select with an "X" the chosen scenario (deep renovation or AdoRe)</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rPr>
            <a:t>	1.2.2.The </a:t>
          </a:r>
          <a:r>
            <a:rPr lang="en-US" sz="1100" baseline="0">
              <a:solidFill>
                <a:srgbClr val="FF0000"/>
              </a:solidFill>
              <a:effectLst/>
              <a:latin typeface="+mn-lt"/>
              <a:ea typeface="+mn-ea"/>
              <a:cs typeface="+mn-cs"/>
            </a:rPr>
            <a:t>number of M</a:t>
          </a:r>
          <a:r>
            <a:rPr lang="en-US" sz="1100" baseline="30000">
              <a:solidFill>
                <a:srgbClr val="FF0000"/>
              </a:solidFill>
              <a:effectLst/>
              <a:latin typeface="+mn-lt"/>
              <a:ea typeface="+mn-ea"/>
              <a:cs typeface="+mn-cs"/>
            </a:rPr>
            <a:t>2</a:t>
          </a:r>
          <a:r>
            <a:rPr lang="en-US" sz="1100" baseline="0">
              <a:solidFill>
                <a:srgbClr val="FF0000"/>
              </a:solidFill>
              <a:effectLst/>
              <a:latin typeface="+mn-lt"/>
              <a:ea typeface="+mn-ea"/>
              <a:cs typeface="+mn-cs"/>
            </a:rPr>
            <a:t> or units of the selected measures and the cost per M</a:t>
          </a:r>
          <a:r>
            <a:rPr lang="en-US" sz="1100" baseline="30000">
              <a:solidFill>
                <a:srgbClr val="FF0000"/>
              </a:solidFill>
              <a:effectLst/>
              <a:latin typeface="+mn-lt"/>
              <a:ea typeface="+mn-ea"/>
              <a:cs typeface="+mn-cs"/>
            </a:rPr>
            <a:t>2</a:t>
          </a:r>
          <a:r>
            <a:rPr lang="en-US" sz="1100" baseline="0">
              <a:solidFill>
                <a:srgbClr val="FF0000"/>
              </a:solidFill>
              <a:effectLst/>
              <a:latin typeface="+mn-lt"/>
              <a:ea typeface="+mn-ea"/>
              <a:cs typeface="+mn-cs"/>
            </a:rPr>
            <a:t> or unit (</a:t>
          </a:r>
          <a:r>
            <a:rPr lang="en-US" sz="1100" b="1" baseline="0">
              <a:solidFill>
                <a:srgbClr val="FF0000"/>
              </a:solidFill>
              <a:effectLst/>
              <a:latin typeface="+mn-lt"/>
              <a:ea typeface="+mn-ea"/>
              <a:cs typeface="+mn-cs"/>
            </a:rPr>
            <a:t>all cost, including installation cost)</a:t>
          </a:r>
          <a:r>
            <a:rPr lang="en-US" sz="1100" baseline="0">
              <a:solidFill>
                <a:srgbClr val="FF0000"/>
              </a:solidFill>
              <a:effectLst/>
              <a:latin typeface="+mn-lt"/>
              <a:ea typeface="+mn-ea"/>
              <a:cs typeface="+mn-cs"/>
            </a:rPr>
            <a:t/>
          </a:r>
          <a:br>
            <a:rPr lang="en-US" sz="1100" baseline="0">
              <a:solidFill>
                <a:srgbClr val="FF0000"/>
              </a:solidFill>
              <a:effectLst/>
              <a:latin typeface="+mn-lt"/>
              <a:ea typeface="+mn-ea"/>
              <a:cs typeface="+mn-cs"/>
            </a:rPr>
          </a:br>
          <a:r>
            <a:rPr lang="en-US" sz="1100" baseline="0">
              <a:solidFill>
                <a:srgbClr val="FF0000"/>
              </a:solidFill>
              <a:effectLst/>
              <a:latin typeface="+mn-lt"/>
              <a:ea typeface="+mn-ea"/>
              <a:cs typeface="+mn-cs"/>
            </a:rPr>
            <a:t>	1.2.3 The inflation rate of the country or EU area the development is to take place (the current model takes into account the average rate of the Eurozone, but you can select the average rate for  a specific country the data of the sheet 	          3.1).</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	1.2.4 The replacement period in years of each category. </a:t>
          </a:r>
          <a:r>
            <a:rPr lang="en-US" sz="1100" b="0" baseline="0">
              <a:solidFill>
                <a:srgbClr val="FF0000"/>
              </a:solidFill>
              <a:effectLst/>
              <a:latin typeface="+mn-lt"/>
              <a:ea typeface="+mn-ea"/>
              <a:cs typeface="+mn-cs"/>
            </a:rPr>
            <a:t>Please ensure that you have the costs of </a:t>
          </a:r>
          <a:r>
            <a:rPr lang="en-US" sz="1100" b="1" u="sng" baseline="0">
              <a:solidFill>
                <a:srgbClr val="FF0000"/>
              </a:solidFill>
              <a:effectLst/>
              <a:latin typeface="+mn-lt"/>
              <a:ea typeface="+mn-ea"/>
              <a:cs typeface="+mn-cs"/>
            </a:rPr>
            <a:t>all items needing replacement and their frequency and cost</a:t>
          </a:r>
          <a:r>
            <a:rPr lang="en-US" sz="1100" b="0" baseline="0">
              <a:solidFill>
                <a:srgbClr val="FF0000"/>
              </a:solidFill>
              <a:effectLst/>
              <a:latin typeface="+mn-lt"/>
              <a:ea typeface="+mn-ea"/>
              <a:cs typeface="+mn-cs"/>
            </a:rPr>
            <a:t>.  e.g. the expected life-span of LEDs may be of around 12 years.</a:t>
          </a:r>
          <a:endParaRPr lang="es-E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rgbClr val="FF0000"/>
              </a:solidFill>
              <a:effectLst/>
              <a:latin typeface="+mn-lt"/>
              <a:ea typeface="+mn-ea"/>
              <a:cs typeface="+mn-cs"/>
            </a:rPr>
            <a:t>            </a:t>
          </a:r>
          <a:r>
            <a:rPr lang="en-US" sz="1100" u="sng" baseline="0">
              <a:solidFill>
                <a:srgbClr val="FF0000"/>
              </a:solidFill>
              <a:effectLst/>
              <a:latin typeface="+mn-lt"/>
              <a:ea typeface="+mn-ea"/>
              <a:cs typeface="+mn-cs"/>
            </a:rPr>
            <a:t>2) </a:t>
          </a:r>
          <a:r>
            <a:rPr lang="es-ES" sz="1100" u="sng" baseline="0">
              <a:solidFill>
                <a:srgbClr val="FF0000"/>
              </a:solidFill>
              <a:effectLst/>
              <a:latin typeface="+mn-lt"/>
              <a:ea typeface="+mn-ea"/>
              <a:cs typeface="+mn-cs"/>
            </a:rPr>
            <a:t>Payback calculator </a:t>
          </a:r>
        </a:p>
        <a:p>
          <a:pPr lvl="1"/>
          <a:r>
            <a:rPr lang="en-US" sz="1100" baseline="0">
              <a:solidFill>
                <a:srgbClr val="FF0000"/>
              </a:solidFill>
            </a:rPr>
            <a:t>	2.1 The expected energy savings (in %) in each of the variables considered. </a:t>
          </a:r>
          <a:r>
            <a:rPr lang="en-US" sz="1100" b="0" baseline="0">
              <a:solidFill>
                <a:srgbClr val="FF0000"/>
              </a:solidFill>
              <a:effectLst/>
              <a:latin typeface="+mn-lt"/>
              <a:ea typeface="+mn-ea"/>
              <a:cs typeface="+mn-cs"/>
            </a:rPr>
            <a:t>Y</a:t>
          </a:r>
          <a:r>
            <a:rPr lang="en-US" sz="1100" b="0">
              <a:solidFill>
                <a:srgbClr val="FF0000"/>
              </a:solidFill>
              <a:effectLst/>
              <a:latin typeface="+mn-lt"/>
              <a:ea typeface="+mn-ea"/>
              <a:cs typeface="+mn-cs"/>
            </a:rPr>
            <a:t>ou will need to know the expected impact of your renovations on the energy consumption</a:t>
          </a:r>
          <a:r>
            <a:rPr lang="en-US" sz="1100" b="0" baseline="0">
              <a:solidFill>
                <a:srgbClr val="FF0000"/>
              </a:solidFill>
              <a:effectLst/>
              <a:latin typeface="+mn-lt"/>
              <a:ea typeface="+mn-ea"/>
              <a:cs typeface="+mn-cs"/>
            </a:rPr>
            <a:t> per type (e.g. gas, electricity) and the percentage saved.</a:t>
          </a:r>
          <a:endParaRPr lang="en-US" sz="1100" baseline="0">
            <a:solidFill>
              <a:srgbClr val="FF0000"/>
            </a:solidFill>
          </a:endParaRPr>
        </a:p>
        <a:p>
          <a:pPr lvl="1"/>
          <a:r>
            <a:rPr lang="en-US" sz="1100" baseline="0">
              <a:solidFill>
                <a:srgbClr val="FF0000"/>
              </a:solidFill>
            </a:rPr>
            <a:t>	2.2 The expected maintenance costs as a </a:t>
          </a:r>
          <a:r>
            <a:rPr lang="en-US" sz="1100" b="1" u="sng" baseline="0">
              <a:solidFill>
                <a:srgbClr val="FF0000"/>
              </a:solidFill>
            </a:rPr>
            <a:t>percentage of the cost of the renovations.</a:t>
          </a:r>
          <a:endParaRPr lang="en-US" sz="1100" b="0" u="none" baseline="0">
            <a:solidFill>
              <a:srgbClr val="FF0000"/>
            </a:solidFill>
          </a:endParaRPr>
        </a:p>
        <a:p>
          <a:pPr lvl="1"/>
          <a:r>
            <a:rPr lang="en-US" sz="1100" b="0" u="none" baseline="0">
              <a:solidFill>
                <a:srgbClr val="FF0000"/>
              </a:solidFill>
            </a:rPr>
            <a:t>	</a:t>
          </a:r>
          <a:r>
            <a:rPr lang="en-US" sz="1100" b="0" u="none">
              <a:solidFill>
                <a:srgbClr val="FF0000"/>
              </a:solidFill>
            </a:rPr>
            <a:t>2.5</a:t>
          </a:r>
          <a:r>
            <a:rPr lang="en-US" sz="1100" b="0" u="none" baseline="0">
              <a:solidFill>
                <a:srgbClr val="FF0000"/>
              </a:solidFill>
            </a:rPr>
            <a:t> The financial information of the loan (if required): interest rate, duration and starting year. </a:t>
          </a:r>
        </a:p>
        <a:p>
          <a:pPr lvl="1"/>
          <a:r>
            <a:rPr lang="en-US" sz="1100" b="0" u="none" baseline="0">
              <a:solidFill>
                <a:srgbClr val="FF0000"/>
              </a:solidFill>
            </a:rPr>
            <a:t>	2.6 Finally, the average value per m2 of the new construction.</a:t>
          </a:r>
        </a:p>
        <a:p>
          <a:pPr lvl="1"/>
          <a:endParaRPr lang="en-US" sz="1600" b="1" u="none" baseline="0"/>
        </a:p>
        <a:p>
          <a:pPr lvl="1"/>
          <a:r>
            <a:rPr lang="en-US" sz="1600" b="1" u="none" baseline="0"/>
            <a:t>Final note:  </a:t>
          </a:r>
          <a:r>
            <a:rPr lang="en-US" sz="1600" b="0" u="none" baseline="0"/>
            <a:t>Please try to be as accurate and realistic as you can with your data. The model is only as good as your input!</a:t>
          </a:r>
        </a:p>
        <a:p>
          <a:pPr lvl="1"/>
          <a:endParaRPr lang="en-US" sz="1600" b="0" u="none" baseline="0"/>
        </a:p>
        <a:p>
          <a:pPr lvl="1"/>
          <a:endParaRPr lang="en-US" sz="1600" b="0" u="none" baseline="0"/>
        </a:p>
        <a:p>
          <a:pPr lvl="1"/>
          <a:endParaRPr lang="en-US" sz="1600" b="0" u="none" baseline="0"/>
        </a:p>
        <a:p>
          <a:pPr lvl="1"/>
          <a:endParaRPr lang="en-US" sz="1600" b="0" u="none" baseline="0"/>
        </a:p>
      </xdr:txBody>
    </xdr:sp>
    <xdr:clientData/>
  </xdr:twoCellAnchor>
  <xdr:twoCellAnchor editAs="oneCell">
    <xdr:from>
      <xdr:col>7</xdr:col>
      <xdr:colOff>486680</xdr:colOff>
      <xdr:row>1</xdr:row>
      <xdr:rowOff>171450</xdr:rowOff>
    </xdr:from>
    <xdr:to>
      <xdr:col>11</xdr:col>
      <xdr:colOff>9523</xdr:colOff>
      <xdr:row>7</xdr:row>
      <xdr:rowOff>66675</xdr:rowOff>
    </xdr:to>
    <xdr:pic>
      <xdr:nvPicPr>
        <xdr:cNvPr id="6" name="Picture 1">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5820680" y="361950"/>
          <a:ext cx="2570843" cy="1038225"/>
        </a:xfrm>
        <a:prstGeom prst="rect">
          <a:avLst/>
        </a:prstGeom>
      </xdr:spPr>
    </xdr:pic>
    <xdr:clientData/>
  </xdr:twoCellAnchor>
  <xdr:twoCellAnchor editAs="oneCell">
    <xdr:from>
      <xdr:col>10</xdr:col>
      <xdr:colOff>674803</xdr:colOff>
      <xdr:row>1</xdr:row>
      <xdr:rowOff>133350</xdr:rowOff>
    </xdr:from>
    <xdr:to>
      <xdr:col>13</xdr:col>
      <xdr:colOff>394755</xdr:colOff>
      <xdr:row>6</xdr:row>
      <xdr:rowOff>95477</xdr:rowOff>
    </xdr:to>
    <xdr:pic>
      <xdr:nvPicPr>
        <xdr:cNvPr id="4" name="Imagen 3" descr="Resultado de imagen de logo european commission horizon 2020">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4803" y="323850"/>
          <a:ext cx="2005952" cy="914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41:N48"/>
  <sheetViews>
    <sheetView showGridLines="0" zoomScale="80" zoomScaleNormal="80" workbookViewId="0">
      <selection activeCell="D48" sqref="D48"/>
    </sheetView>
  </sheetViews>
  <sheetFormatPr baseColWidth="10" defaultColWidth="11.42578125" defaultRowHeight="15"/>
  <cols>
    <col min="3" max="3" width="35.42578125" bestFit="1" customWidth="1"/>
    <col min="4" max="4" width="14.42578125" bestFit="1" customWidth="1"/>
    <col min="5" max="5" width="10" bestFit="1" customWidth="1"/>
    <col min="6" max="6" width="13" bestFit="1" customWidth="1"/>
  </cols>
  <sheetData>
    <row r="41" spans="2:14" ht="15.75" thickBot="1">
      <c r="B41" s="522" t="s">
        <v>512</v>
      </c>
      <c r="C41" s="522"/>
      <c r="D41" s="522"/>
      <c r="E41" s="522"/>
      <c r="F41" s="522"/>
      <c r="G41" s="522"/>
      <c r="H41" s="522"/>
      <c r="I41" s="522"/>
      <c r="J41" s="522"/>
      <c r="K41" s="522"/>
      <c r="L41" s="522"/>
      <c r="M41" s="522"/>
      <c r="N41" s="522"/>
    </row>
    <row r="42" spans="2:14" ht="15.75" thickBot="1">
      <c r="C42" s="162" t="s">
        <v>502</v>
      </c>
      <c r="D42" s="163" t="s">
        <v>503</v>
      </c>
      <c r="E42" s="164" t="s">
        <v>505</v>
      </c>
      <c r="F42" s="165" t="s">
        <v>506</v>
      </c>
    </row>
    <row r="43" spans="2:14">
      <c r="C43" s="127" t="s">
        <v>507</v>
      </c>
      <c r="D43" s="126">
        <v>0.9</v>
      </c>
      <c r="E43" s="125">
        <v>1</v>
      </c>
      <c r="F43" s="128">
        <v>1.1000000000000001</v>
      </c>
    </row>
    <row r="44" spans="2:14">
      <c r="C44" s="127" t="s">
        <v>479</v>
      </c>
      <c r="D44" s="126">
        <v>1.2</v>
      </c>
      <c r="E44" s="125">
        <v>1</v>
      </c>
      <c r="F44" s="128">
        <v>0.8</v>
      </c>
    </row>
    <row r="45" spans="2:14">
      <c r="C45" s="127" t="s">
        <v>508</v>
      </c>
      <c r="D45" s="126">
        <v>1.1000000000000001</v>
      </c>
      <c r="E45" s="125">
        <v>1</v>
      </c>
      <c r="F45" s="128">
        <v>0.9</v>
      </c>
    </row>
    <row r="46" spans="2:14">
      <c r="C46" s="127" t="s">
        <v>504</v>
      </c>
      <c r="D46" s="126">
        <v>1.05</v>
      </c>
      <c r="E46" s="125">
        <v>1</v>
      </c>
      <c r="F46" s="128">
        <v>0.95</v>
      </c>
    </row>
    <row r="47" spans="2:14">
      <c r="C47" s="127" t="s">
        <v>818</v>
      </c>
      <c r="D47" s="126">
        <v>0.8</v>
      </c>
      <c r="E47" s="125">
        <v>1</v>
      </c>
      <c r="F47" s="128">
        <v>1.2</v>
      </c>
    </row>
    <row r="48" spans="2:14" ht="15.75" thickBot="1">
      <c r="C48" s="129" t="s">
        <v>509</v>
      </c>
      <c r="D48" s="130">
        <v>0.95</v>
      </c>
      <c r="E48" s="131">
        <v>1</v>
      </c>
      <c r="F48" s="132">
        <v>1.05</v>
      </c>
    </row>
  </sheetData>
  <mergeCells count="1">
    <mergeCell ref="B41:N4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0"/>
  <sheetViews>
    <sheetView workbookViewId="0">
      <selection activeCell="A8" sqref="A8"/>
    </sheetView>
  </sheetViews>
  <sheetFormatPr baseColWidth="10" defaultColWidth="11.42578125" defaultRowHeight="15"/>
  <cols>
    <col min="1" max="1" width="22.85546875" style="41" bestFit="1" customWidth="1"/>
    <col min="2" max="5" width="11.42578125" style="41"/>
    <col min="6" max="6" width="15.7109375" style="41" customWidth="1"/>
    <col min="7" max="7" width="11.42578125" style="41"/>
    <col min="8" max="8" width="18.42578125" style="41" customWidth="1"/>
    <col min="9" max="9" width="11.42578125" style="41"/>
    <col min="10" max="10" width="19.28515625" style="41" customWidth="1"/>
    <col min="11" max="15" width="15.140625" style="41" bestFit="1" customWidth="1"/>
    <col min="16" max="16384" width="11.42578125" style="41"/>
  </cols>
  <sheetData>
    <row r="1" spans="1:15" ht="21">
      <c r="A1" s="525"/>
      <c r="B1" s="525"/>
      <c r="C1" s="525"/>
      <c r="D1" s="526"/>
      <c r="E1" s="39" t="s">
        <v>444</v>
      </c>
      <c r="F1" s="39" t="s">
        <v>445</v>
      </c>
      <c r="G1" s="39" t="s">
        <v>446</v>
      </c>
      <c r="H1" s="39" t="s">
        <v>447</v>
      </c>
      <c r="I1" s="39" t="s">
        <v>448</v>
      </c>
      <c r="J1" s="39" t="s">
        <v>449</v>
      </c>
      <c r="K1" s="40" t="s">
        <v>450</v>
      </c>
      <c r="L1" s="40" t="s">
        <v>451</v>
      </c>
      <c r="M1" s="40" t="s">
        <v>452</v>
      </c>
      <c r="N1" s="40" t="s">
        <v>453</v>
      </c>
      <c r="O1" s="40" t="s">
        <v>454</v>
      </c>
    </row>
    <row r="2" spans="1:15">
      <c r="A2" s="42" t="s">
        <v>455</v>
      </c>
      <c r="B2" s="43"/>
      <c r="C2" s="43"/>
      <c r="D2" s="43"/>
      <c r="E2" s="44">
        <v>0</v>
      </c>
      <c r="F2" s="45"/>
      <c r="G2" s="45"/>
      <c r="H2" s="45"/>
      <c r="I2" s="45">
        <f>A3</f>
        <v>0</v>
      </c>
      <c r="J2" s="45"/>
      <c r="K2" s="46"/>
    </row>
    <row r="3" spans="1:15">
      <c r="A3" s="47">
        <f>'2.1 Payback calculator (Neut.)'!C55</f>
        <v>0</v>
      </c>
      <c r="B3" s="43"/>
      <c r="C3" s="43"/>
      <c r="D3" s="43"/>
      <c r="E3" s="44" t="str">
        <f t="shared" ref="E3:E66" si="0">IF(E2&gt;=$B$20,"",E2+1)</f>
        <v/>
      </c>
      <c r="F3" s="45" t="str">
        <f t="shared" ref="F3:F66" si="1">IF(AND(E3&lt;=$B$20,$B$17="frances"),$A$3/PV($B$8,$B$20,-1),IF(AND(E3&lt;=$B$20,$B$17="americano"),IF(E3&lt;$B$20,$A$3*$B$8,$A$3*$B$8+$A$3),IF(AND(E3&lt;=$B$20,$B$17="Cuotas constantes"),G3+H3,"")))</f>
        <v/>
      </c>
      <c r="G3" s="45">
        <f>IF(E3&lt;=$B$20,I2*$B$8,0)</f>
        <v>0</v>
      </c>
      <c r="H3" s="45" t="str">
        <f t="shared" ref="H3:H66" si="2">IF(E3&lt;=$B$20,IF(OR($B$17="Americano",$B$17="Frances"),F3-G3,$A$3/$B$20),"")</f>
        <v/>
      </c>
      <c r="I3" s="45" t="str">
        <f t="shared" ref="I3:I66" si="3">IF(E3&lt;=$B$20,I2-H3,"")</f>
        <v/>
      </c>
      <c r="J3" s="45" t="str">
        <f t="shared" ref="J3:J66" si="4">IF(E3&lt;=$B$20,J2+H3,"")</f>
        <v/>
      </c>
      <c r="K3" s="46">
        <f>G3</f>
        <v>0</v>
      </c>
    </row>
    <row r="4" spans="1:15">
      <c r="A4" s="43"/>
      <c r="B4" s="43"/>
      <c r="C4" s="43"/>
      <c r="D4" s="43"/>
      <c r="E4" s="44" t="str">
        <f t="shared" si="0"/>
        <v/>
      </c>
      <c r="F4" s="45" t="str">
        <f t="shared" si="1"/>
        <v/>
      </c>
      <c r="G4" s="45">
        <f>IF(E4&lt;=$B$20,I3*$B$8,0)</f>
        <v>0</v>
      </c>
      <c r="H4" s="45" t="str">
        <f t="shared" si="2"/>
        <v/>
      </c>
      <c r="I4" s="45" t="str">
        <f t="shared" si="3"/>
        <v/>
      </c>
      <c r="J4" s="45" t="str">
        <f t="shared" si="4"/>
        <v/>
      </c>
      <c r="K4" s="46">
        <f>G4</f>
        <v>0</v>
      </c>
      <c r="L4" s="48">
        <f>G3</f>
        <v>0</v>
      </c>
    </row>
    <row r="5" spans="1:15">
      <c r="A5" s="42" t="s">
        <v>456</v>
      </c>
      <c r="B5" s="527">
        <f>'2.1 Payback calculator (Neut.)'!D55</f>
        <v>0</v>
      </c>
      <c r="C5" s="43"/>
      <c r="D5" s="43"/>
      <c r="E5" s="44" t="str">
        <f t="shared" si="0"/>
        <v/>
      </c>
      <c r="F5" s="45" t="str">
        <f t="shared" si="1"/>
        <v/>
      </c>
      <c r="G5" s="45">
        <f t="shared" ref="G5:G64" si="5">IF(E5&lt;=$B$20,I4*$B$8,0)</f>
        <v>0</v>
      </c>
      <c r="H5" s="45" t="str">
        <f t="shared" si="2"/>
        <v/>
      </c>
      <c r="I5" s="45" t="str">
        <f t="shared" si="3"/>
        <v/>
      </c>
      <c r="J5" s="45" t="str">
        <f t="shared" si="4"/>
        <v/>
      </c>
      <c r="K5" s="46">
        <f t="shared" ref="K5:K25" si="6">G5</f>
        <v>0</v>
      </c>
      <c r="L5" s="48">
        <f t="shared" ref="L5:L54" si="7">G4</f>
        <v>0</v>
      </c>
      <c r="M5" s="48">
        <f>G3</f>
        <v>0</v>
      </c>
    </row>
    <row r="6" spans="1:15">
      <c r="A6" s="43"/>
      <c r="B6" s="527"/>
      <c r="C6" s="43"/>
      <c r="D6" s="43"/>
      <c r="E6" s="44" t="str">
        <f t="shared" si="0"/>
        <v/>
      </c>
      <c r="F6" s="45" t="str">
        <f t="shared" si="1"/>
        <v/>
      </c>
      <c r="G6" s="45">
        <f t="shared" si="5"/>
        <v>0</v>
      </c>
      <c r="H6" s="45" t="str">
        <f t="shared" si="2"/>
        <v/>
      </c>
      <c r="I6" s="45" t="str">
        <f t="shared" si="3"/>
        <v/>
      </c>
      <c r="J6" s="45" t="str">
        <f t="shared" si="4"/>
        <v/>
      </c>
      <c r="K6" s="46">
        <f t="shared" si="6"/>
        <v>0</v>
      </c>
      <c r="L6" s="48">
        <f t="shared" si="7"/>
        <v>0</v>
      </c>
      <c r="M6" s="48">
        <f t="shared" ref="M6:M69" si="8">G4</f>
        <v>0</v>
      </c>
      <c r="N6" s="48">
        <f>G3</f>
        <v>0</v>
      </c>
    </row>
    <row r="7" spans="1:15">
      <c r="A7" s="43"/>
      <c r="B7" s="43"/>
      <c r="C7" s="43"/>
      <c r="D7" s="43"/>
      <c r="E7" s="44" t="str">
        <f t="shared" si="0"/>
        <v/>
      </c>
      <c r="F7" s="45" t="str">
        <f t="shared" si="1"/>
        <v/>
      </c>
      <c r="G7" s="45">
        <f t="shared" si="5"/>
        <v>0</v>
      </c>
      <c r="H7" s="45" t="str">
        <f t="shared" si="2"/>
        <v/>
      </c>
      <c r="I7" s="45" t="str">
        <f t="shared" si="3"/>
        <v/>
      </c>
      <c r="J7" s="45" t="str">
        <f t="shared" si="4"/>
        <v/>
      </c>
      <c r="K7" s="46">
        <f t="shared" si="6"/>
        <v>0</v>
      </c>
      <c r="L7" s="48">
        <f t="shared" si="7"/>
        <v>0</v>
      </c>
      <c r="M7" s="48">
        <f t="shared" si="8"/>
        <v>0</v>
      </c>
      <c r="N7" s="48">
        <f t="shared" ref="N7:N70" si="9">G4</f>
        <v>0</v>
      </c>
      <c r="O7" s="48">
        <f>G3</f>
        <v>0</v>
      </c>
    </row>
    <row r="8" spans="1:15">
      <c r="A8" s="42" t="s">
        <v>457</v>
      </c>
      <c r="B8" s="49">
        <f>IF(B14="Monthly",((1+B5)^(1/12))-1,IF(B14="Bimonthly",((1+B5)^(1/6))-1,IF(B14="Quarterly",((1+B5)^(1/4))-1,IF(B14="Biannual",((1+B5)^(1/2))-1,IF(B14="Annual",B5)))))</f>
        <v>0</v>
      </c>
      <c r="C8" s="50"/>
      <c r="D8" s="43"/>
      <c r="E8" s="44" t="str">
        <f t="shared" si="0"/>
        <v/>
      </c>
      <c r="F8" s="45" t="str">
        <f t="shared" si="1"/>
        <v/>
      </c>
      <c r="G8" s="45">
        <f t="shared" si="5"/>
        <v>0</v>
      </c>
      <c r="H8" s="45" t="str">
        <f t="shared" si="2"/>
        <v/>
      </c>
      <c r="I8" s="45" t="str">
        <f t="shared" si="3"/>
        <v/>
      </c>
      <c r="J8" s="45" t="str">
        <f t="shared" si="4"/>
        <v/>
      </c>
      <c r="K8" s="46">
        <f t="shared" si="6"/>
        <v>0</v>
      </c>
      <c r="L8" s="48">
        <f t="shared" si="7"/>
        <v>0</v>
      </c>
      <c r="M8" s="48">
        <f t="shared" si="8"/>
        <v>0</v>
      </c>
      <c r="N8" s="48">
        <f t="shared" si="9"/>
        <v>0</v>
      </c>
      <c r="O8" s="48">
        <f t="shared" ref="O8:O63" si="10">G4</f>
        <v>0</v>
      </c>
    </row>
    <row r="9" spans="1:15">
      <c r="A9" s="43"/>
      <c r="B9" s="43"/>
      <c r="C9" s="43"/>
      <c r="D9" s="43"/>
      <c r="E9" s="44" t="str">
        <f t="shared" si="0"/>
        <v/>
      </c>
      <c r="F9" s="45" t="str">
        <f t="shared" si="1"/>
        <v/>
      </c>
      <c r="G9" s="45">
        <f t="shared" si="5"/>
        <v>0</v>
      </c>
      <c r="H9" s="45" t="str">
        <f t="shared" si="2"/>
        <v/>
      </c>
      <c r="I9" s="45" t="str">
        <f t="shared" si="3"/>
        <v/>
      </c>
      <c r="J9" s="45" t="str">
        <f t="shared" si="4"/>
        <v/>
      </c>
      <c r="K9" s="46">
        <f t="shared" si="6"/>
        <v>0</v>
      </c>
      <c r="L9" s="48">
        <f t="shared" si="7"/>
        <v>0</v>
      </c>
      <c r="M9" s="48">
        <f t="shared" si="8"/>
        <v>0</v>
      </c>
      <c r="N9" s="48">
        <f t="shared" si="9"/>
        <v>0</v>
      </c>
      <c r="O9" s="48">
        <f t="shared" si="10"/>
        <v>0</v>
      </c>
    </row>
    <row r="10" spans="1:15">
      <c r="A10" s="43"/>
      <c r="B10" s="43"/>
      <c r="C10" s="43"/>
      <c r="D10" s="43"/>
      <c r="E10" s="44" t="str">
        <f t="shared" si="0"/>
        <v/>
      </c>
      <c r="F10" s="45" t="str">
        <f t="shared" si="1"/>
        <v/>
      </c>
      <c r="G10" s="45">
        <f t="shared" si="5"/>
        <v>0</v>
      </c>
      <c r="H10" s="45" t="str">
        <f t="shared" si="2"/>
        <v/>
      </c>
      <c r="I10" s="45" t="str">
        <f t="shared" si="3"/>
        <v/>
      </c>
      <c r="J10" s="45" t="str">
        <f t="shared" si="4"/>
        <v/>
      </c>
      <c r="K10" s="46">
        <f t="shared" si="6"/>
        <v>0</v>
      </c>
      <c r="L10" s="48">
        <f t="shared" si="7"/>
        <v>0</v>
      </c>
      <c r="M10" s="48">
        <f t="shared" si="8"/>
        <v>0</v>
      </c>
      <c r="N10" s="48">
        <f t="shared" si="9"/>
        <v>0</v>
      </c>
      <c r="O10" s="48">
        <f t="shared" si="10"/>
        <v>0</v>
      </c>
    </row>
    <row r="11" spans="1:15">
      <c r="A11" s="42" t="s">
        <v>458</v>
      </c>
      <c r="B11" s="43"/>
      <c r="C11" s="51">
        <f>'2.1 Payback calculator (Neut.)'!E55</f>
        <v>0</v>
      </c>
      <c r="D11" s="43"/>
      <c r="E11" s="44" t="str">
        <f t="shared" si="0"/>
        <v/>
      </c>
      <c r="F11" s="45" t="str">
        <f t="shared" si="1"/>
        <v/>
      </c>
      <c r="G11" s="45">
        <f t="shared" si="5"/>
        <v>0</v>
      </c>
      <c r="H11" s="45" t="str">
        <f t="shared" si="2"/>
        <v/>
      </c>
      <c r="I11" s="45" t="str">
        <f t="shared" si="3"/>
        <v/>
      </c>
      <c r="J11" s="45" t="str">
        <f t="shared" si="4"/>
        <v/>
      </c>
      <c r="K11" s="46">
        <f t="shared" si="6"/>
        <v>0</v>
      </c>
      <c r="L11" s="48">
        <f t="shared" si="7"/>
        <v>0</v>
      </c>
      <c r="M11" s="48">
        <f t="shared" si="8"/>
        <v>0</v>
      </c>
      <c r="N11" s="48">
        <f t="shared" si="9"/>
        <v>0</v>
      </c>
      <c r="O11" s="48">
        <f t="shared" si="10"/>
        <v>0</v>
      </c>
    </row>
    <row r="12" spans="1:15">
      <c r="A12" s="43"/>
      <c r="B12" s="43"/>
      <c r="C12" s="43"/>
      <c r="D12" s="43"/>
      <c r="E12" s="44" t="str">
        <f t="shared" si="0"/>
        <v/>
      </c>
      <c r="F12" s="45" t="str">
        <f t="shared" si="1"/>
        <v/>
      </c>
      <c r="G12" s="45">
        <f t="shared" si="5"/>
        <v>0</v>
      </c>
      <c r="H12" s="45" t="str">
        <f t="shared" si="2"/>
        <v/>
      </c>
      <c r="I12" s="45" t="str">
        <f t="shared" si="3"/>
        <v/>
      </c>
      <c r="J12" s="45" t="str">
        <f t="shared" si="4"/>
        <v/>
      </c>
      <c r="K12" s="46">
        <f t="shared" si="6"/>
        <v>0</v>
      </c>
      <c r="L12" s="48">
        <f t="shared" si="7"/>
        <v>0</v>
      </c>
      <c r="M12" s="48">
        <f t="shared" si="8"/>
        <v>0</v>
      </c>
      <c r="N12" s="48">
        <f t="shared" si="9"/>
        <v>0</v>
      </c>
      <c r="O12" s="48">
        <f t="shared" si="10"/>
        <v>0</v>
      </c>
    </row>
    <row r="13" spans="1:15">
      <c r="A13" s="43"/>
      <c r="B13" s="43"/>
      <c r="C13" s="43"/>
      <c r="D13" s="43"/>
      <c r="E13" s="44" t="str">
        <f t="shared" si="0"/>
        <v/>
      </c>
      <c r="F13" s="45" t="str">
        <f t="shared" si="1"/>
        <v/>
      </c>
      <c r="G13" s="45">
        <f t="shared" si="5"/>
        <v>0</v>
      </c>
      <c r="H13" s="45" t="str">
        <f t="shared" si="2"/>
        <v/>
      </c>
      <c r="I13" s="45" t="str">
        <f t="shared" si="3"/>
        <v/>
      </c>
      <c r="J13" s="45" t="str">
        <f t="shared" si="4"/>
        <v/>
      </c>
      <c r="K13" s="46">
        <f t="shared" si="6"/>
        <v>0</v>
      </c>
      <c r="L13" s="48">
        <f t="shared" si="7"/>
        <v>0</v>
      </c>
      <c r="M13" s="48">
        <f t="shared" si="8"/>
        <v>0</v>
      </c>
      <c r="N13" s="48">
        <f t="shared" si="9"/>
        <v>0</v>
      </c>
      <c r="O13" s="48">
        <f t="shared" si="10"/>
        <v>0</v>
      </c>
    </row>
    <row r="14" spans="1:15">
      <c r="A14" s="42" t="s">
        <v>459</v>
      </c>
      <c r="B14" s="528" t="str">
        <f>'2.1 Payback calculator (Neut.)'!F55</f>
        <v>Annual</v>
      </c>
      <c r="C14" s="523"/>
      <c r="D14" s="43"/>
      <c r="E14" s="44" t="str">
        <f t="shared" si="0"/>
        <v/>
      </c>
      <c r="F14" s="45" t="str">
        <f t="shared" si="1"/>
        <v/>
      </c>
      <c r="G14" s="45">
        <f t="shared" si="5"/>
        <v>0</v>
      </c>
      <c r="H14" s="45" t="str">
        <f t="shared" si="2"/>
        <v/>
      </c>
      <c r="I14" s="45" t="str">
        <f t="shared" si="3"/>
        <v/>
      </c>
      <c r="J14" s="45" t="str">
        <f t="shared" si="4"/>
        <v/>
      </c>
      <c r="K14" s="46">
        <f t="shared" si="6"/>
        <v>0</v>
      </c>
      <c r="L14" s="48">
        <f t="shared" si="7"/>
        <v>0</v>
      </c>
      <c r="M14" s="48">
        <f t="shared" si="8"/>
        <v>0</v>
      </c>
      <c r="N14" s="48">
        <f t="shared" si="9"/>
        <v>0</v>
      </c>
      <c r="O14" s="48">
        <f t="shared" si="10"/>
        <v>0</v>
      </c>
    </row>
    <row r="15" spans="1:15">
      <c r="A15" s="43"/>
      <c r="B15" s="43"/>
      <c r="C15" s="43"/>
      <c r="D15" s="43"/>
      <c r="E15" s="44" t="str">
        <f t="shared" si="0"/>
        <v/>
      </c>
      <c r="F15" s="45" t="str">
        <f t="shared" si="1"/>
        <v/>
      </c>
      <c r="G15" s="45">
        <f t="shared" si="5"/>
        <v>0</v>
      </c>
      <c r="H15" s="45" t="str">
        <f t="shared" si="2"/>
        <v/>
      </c>
      <c r="I15" s="45" t="str">
        <f t="shared" si="3"/>
        <v/>
      </c>
      <c r="J15" s="45" t="str">
        <f t="shared" si="4"/>
        <v/>
      </c>
      <c r="K15" s="46">
        <f t="shared" si="6"/>
        <v>0</v>
      </c>
      <c r="L15" s="48">
        <f t="shared" si="7"/>
        <v>0</v>
      </c>
      <c r="M15" s="48">
        <f t="shared" si="8"/>
        <v>0</v>
      </c>
      <c r="N15" s="48">
        <f t="shared" si="9"/>
        <v>0</v>
      </c>
      <c r="O15" s="48">
        <f t="shared" si="10"/>
        <v>0</v>
      </c>
    </row>
    <row r="16" spans="1:15">
      <c r="A16" s="43"/>
      <c r="B16" s="43"/>
      <c r="C16" s="43"/>
      <c r="D16" s="43"/>
      <c r="E16" s="44" t="str">
        <f t="shared" si="0"/>
        <v/>
      </c>
      <c r="F16" s="45" t="str">
        <f t="shared" si="1"/>
        <v/>
      </c>
      <c r="G16" s="45">
        <f t="shared" si="5"/>
        <v>0</v>
      </c>
      <c r="H16" s="45" t="str">
        <f t="shared" si="2"/>
        <v/>
      </c>
      <c r="I16" s="45" t="str">
        <f t="shared" si="3"/>
        <v/>
      </c>
      <c r="J16" s="45" t="str">
        <f t="shared" si="4"/>
        <v/>
      </c>
      <c r="K16" s="46">
        <f t="shared" si="6"/>
        <v>0</v>
      </c>
      <c r="L16" s="48">
        <f t="shared" si="7"/>
        <v>0</v>
      </c>
      <c r="M16" s="48">
        <f t="shared" si="8"/>
        <v>0</v>
      </c>
      <c r="N16" s="48">
        <f t="shared" si="9"/>
        <v>0</v>
      </c>
      <c r="O16" s="48">
        <f t="shared" si="10"/>
        <v>0</v>
      </c>
    </row>
    <row r="17" spans="1:15">
      <c r="A17" s="42" t="s">
        <v>460</v>
      </c>
      <c r="B17" s="523" t="s">
        <v>437</v>
      </c>
      <c r="C17" s="523"/>
      <c r="D17" s="43"/>
      <c r="E17" s="44" t="str">
        <f t="shared" si="0"/>
        <v/>
      </c>
      <c r="F17" s="45" t="str">
        <f t="shared" si="1"/>
        <v/>
      </c>
      <c r="G17" s="45">
        <f t="shared" si="5"/>
        <v>0</v>
      </c>
      <c r="H17" s="45" t="str">
        <f t="shared" si="2"/>
        <v/>
      </c>
      <c r="I17" s="45" t="str">
        <f t="shared" si="3"/>
        <v/>
      </c>
      <c r="J17" s="45" t="str">
        <f t="shared" si="4"/>
        <v/>
      </c>
      <c r="K17" s="46">
        <f t="shared" si="6"/>
        <v>0</v>
      </c>
      <c r="L17" s="48">
        <f t="shared" si="7"/>
        <v>0</v>
      </c>
      <c r="M17" s="48">
        <f t="shared" si="8"/>
        <v>0</v>
      </c>
      <c r="N17" s="48">
        <f t="shared" si="9"/>
        <v>0</v>
      </c>
      <c r="O17" s="48">
        <f t="shared" si="10"/>
        <v>0</v>
      </c>
    </row>
    <row r="18" spans="1:15">
      <c r="A18" s="43"/>
      <c r="B18" s="43"/>
      <c r="C18" s="43"/>
      <c r="D18" s="43"/>
      <c r="E18" s="44" t="str">
        <f t="shared" si="0"/>
        <v/>
      </c>
      <c r="F18" s="45" t="str">
        <f t="shared" si="1"/>
        <v/>
      </c>
      <c r="G18" s="45">
        <f t="shared" si="5"/>
        <v>0</v>
      </c>
      <c r="H18" s="45" t="str">
        <f t="shared" si="2"/>
        <v/>
      </c>
      <c r="I18" s="45" t="str">
        <f t="shared" si="3"/>
        <v/>
      </c>
      <c r="J18" s="45" t="str">
        <f t="shared" si="4"/>
        <v/>
      </c>
      <c r="K18" s="46">
        <f t="shared" si="6"/>
        <v>0</v>
      </c>
      <c r="L18" s="48">
        <f t="shared" si="7"/>
        <v>0</v>
      </c>
      <c r="M18" s="48">
        <f t="shared" si="8"/>
        <v>0</v>
      </c>
      <c r="N18" s="48">
        <f t="shared" si="9"/>
        <v>0</v>
      </c>
      <c r="O18" s="48">
        <f t="shared" si="10"/>
        <v>0</v>
      </c>
    </row>
    <row r="19" spans="1:15">
      <c r="A19" s="43"/>
      <c r="B19" s="43"/>
      <c r="C19" s="43"/>
      <c r="D19" s="43"/>
      <c r="E19" s="44" t="str">
        <f t="shared" si="0"/>
        <v/>
      </c>
      <c r="F19" s="45" t="str">
        <f t="shared" si="1"/>
        <v/>
      </c>
      <c r="G19" s="45">
        <f t="shared" si="5"/>
        <v>0</v>
      </c>
      <c r="H19" s="45" t="str">
        <f t="shared" si="2"/>
        <v/>
      </c>
      <c r="I19" s="45" t="str">
        <f t="shared" si="3"/>
        <v/>
      </c>
      <c r="J19" s="45" t="str">
        <f t="shared" si="4"/>
        <v/>
      </c>
      <c r="K19" s="46">
        <f t="shared" si="6"/>
        <v>0</v>
      </c>
      <c r="L19" s="48">
        <f t="shared" si="7"/>
        <v>0</v>
      </c>
      <c r="M19" s="48">
        <f t="shared" si="8"/>
        <v>0</v>
      </c>
      <c r="N19" s="48">
        <f t="shared" si="9"/>
        <v>0</v>
      </c>
      <c r="O19" s="48">
        <f t="shared" si="10"/>
        <v>0</v>
      </c>
    </row>
    <row r="20" spans="1:15">
      <c r="A20" s="42" t="s">
        <v>461</v>
      </c>
      <c r="B20" s="523">
        <f>IF(B14="Annual",C11*1,IF(B14="Biannual",C11*2,IF(B14="Quarterly",C11*4,IF(B14="Bimonthly",C11*6,IF(B14="Monthly",C11*12)))))</f>
        <v>0</v>
      </c>
      <c r="C20" s="523"/>
      <c r="D20" s="43"/>
      <c r="E20" s="44" t="str">
        <f t="shared" si="0"/>
        <v/>
      </c>
      <c r="F20" s="45" t="str">
        <f t="shared" si="1"/>
        <v/>
      </c>
      <c r="G20" s="45">
        <f t="shared" si="5"/>
        <v>0</v>
      </c>
      <c r="H20" s="45" t="str">
        <f t="shared" si="2"/>
        <v/>
      </c>
      <c r="I20" s="45" t="str">
        <f t="shared" si="3"/>
        <v/>
      </c>
      <c r="J20" s="45" t="str">
        <f t="shared" si="4"/>
        <v/>
      </c>
      <c r="K20" s="46">
        <f t="shared" si="6"/>
        <v>0</v>
      </c>
      <c r="L20" s="48">
        <f t="shared" si="7"/>
        <v>0</v>
      </c>
      <c r="M20" s="48">
        <f t="shared" si="8"/>
        <v>0</v>
      </c>
      <c r="N20" s="48">
        <f t="shared" si="9"/>
        <v>0</v>
      </c>
      <c r="O20" s="48">
        <f t="shared" si="10"/>
        <v>0</v>
      </c>
    </row>
    <row r="21" spans="1:15">
      <c r="A21" s="43"/>
      <c r="B21" s="43"/>
      <c r="C21" s="43"/>
      <c r="D21" s="43"/>
      <c r="E21" s="44" t="str">
        <f t="shared" si="0"/>
        <v/>
      </c>
      <c r="F21" s="45" t="str">
        <f t="shared" si="1"/>
        <v/>
      </c>
      <c r="G21" s="45">
        <f t="shared" si="5"/>
        <v>0</v>
      </c>
      <c r="H21" s="45" t="str">
        <f t="shared" si="2"/>
        <v/>
      </c>
      <c r="I21" s="45" t="str">
        <f t="shared" si="3"/>
        <v/>
      </c>
      <c r="J21" s="45" t="str">
        <f t="shared" si="4"/>
        <v/>
      </c>
      <c r="K21" s="46">
        <f t="shared" si="6"/>
        <v>0</v>
      </c>
      <c r="L21" s="48">
        <f t="shared" si="7"/>
        <v>0</v>
      </c>
      <c r="M21" s="48">
        <f t="shared" si="8"/>
        <v>0</v>
      </c>
      <c r="N21" s="48">
        <f t="shared" si="9"/>
        <v>0</v>
      </c>
      <c r="O21" s="48">
        <f t="shared" si="10"/>
        <v>0</v>
      </c>
    </row>
    <row r="22" spans="1:15">
      <c r="A22" s="524" t="s">
        <v>462</v>
      </c>
      <c r="B22" s="524"/>
      <c r="C22" s="43"/>
      <c r="D22" s="43"/>
      <c r="E22" s="44" t="str">
        <f t="shared" si="0"/>
        <v/>
      </c>
      <c r="F22" s="45" t="str">
        <f t="shared" si="1"/>
        <v/>
      </c>
      <c r="G22" s="45">
        <f t="shared" si="5"/>
        <v>0</v>
      </c>
      <c r="H22" s="45" t="str">
        <f t="shared" si="2"/>
        <v/>
      </c>
      <c r="I22" s="45" t="str">
        <f t="shared" si="3"/>
        <v/>
      </c>
      <c r="J22" s="45" t="str">
        <f t="shared" si="4"/>
        <v/>
      </c>
      <c r="K22" s="46">
        <f t="shared" si="6"/>
        <v>0</v>
      </c>
      <c r="L22" s="48">
        <f t="shared" si="7"/>
        <v>0</v>
      </c>
      <c r="M22" s="48">
        <f t="shared" si="8"/>
        <v>0</v>
      </c>
      <c r="N22" s="48">
        <f t="shared" si="9"/>
        <v>0</v>
      </c>
      <c r="O22" s="48">
        <f t="shared" si="10"/>
        <v>0</v>
      </c>
    </row>
    <row r="23" spans="1:15">
      <c r="A23" s="52" t="s">
        <v>463</v>
      </c>
      <c r="B23" s="53">
        <f>SUM(F3:F500)</f>
        <v>0</v>
      </c>
      <c r="C23" s="43"/>
      <c r="D23" s="43"/>
      <c r="E23" s="44" t="str">
        <f t="shared" si="0"/>
        <v/>
      </c>
      <c r="F23" s="45" t="str">
        <f t="shared" si="1"/>
        <v/>
      </c>
      <c r="G23" s="45">
        <f t="shared" si="5"/>
        <v>0</v>
      </c>
      <c r="H23" s="45" t="str">
        <f t="shared" si="2"/>
        <v/>
      </c>
      <c r="I23" s="45" t="str">
        <f t="shared" si="3"/>
        <v/>
      </c>
      <c r="J23" s="45" t="str">
        <f t="shared" si="4"/>
        <v/>
      </c>
      <c r="K23" s="46">
        <f t="shared" si="6"/>
        <v>0</v>
      </c>
      <c r="L23" s="48">
        <f t="shared" si="7"/>
        <v>0</v>
      </c>
      <c r="M23" s="48">
        <f t="shared" si="8"/>
        <v>0</v>
      </c>
      <c r="N23" s="48">
        <f t="shared" si="9"/>
        <v>0</v>
      </c>
      <c r="O23" s="48">
        <f t="shared" si="10"/>
        <v>0</v>
      </c>
    </row>
    <row r="24" spans="1:15">
      <c r="A24" s="52" t="s">
        <v>464</v>
      </c>
      <c r="B24" s="53">
        <f>SUM(G3:G500)</f>
        <v>0</v>
      </c>
      <c r="C24" s="43"/>
      <c r="D24" s="43"/>
      <c r="E24" s="44" t="str">
        <f t="shared" si="0"/>
        <v/>
      </c>
      <c r="F24" s="45" t="str">
        <f t="shared" si="1"/>
        <v/>
      </c>
      <c r="G24" s="45">
        <f t="shared" si="5"/>
        <v>0</v>
      </c>
      <c r="H24" s="45" t="str">
        <f t="shared" si="2"/>
        <v/>
      </c>
      <c r="I24" s="45" t="str">
        <f t="shared" si="3"/>
        <v/>
      </c>
      <c r="J24" s="45" t="str">
        <f t="shared" si="4"/>
        <v/>
      </c>
      <c r="K24" s="46">
        <f t="shared" si="6"/>
        <v>0</v>
      </c>
      <c r="L24" s="48">
        <f t="shared" si="7"/>
        <v>0</v>
      </c>
      <c r="M24" s="48">
        <f t="shared" si="8"/>
        <v>0</v>
      </c>
      <c r="N24" s="48">
        <f t="shared" si="9"/>
        <v>0</v>
      </c>
      <c r="O24" s="48">
        <f t="shared" si="10"/>
        <v>0</v>
      </c>
    </row>
    <row r="25" spans="1:15">
      <c r="A25" s="43"/>
      <c r="B25" s="43"/>
      <c r="C25" s="43"/>
      <c r="D25" s="43"/>
      <c r="E25" s="44" t="str">
        <f t="shared" si="0"/>
        <v/>
      </c>
      <c r="F25" s="45" t="str">
        <f t="shared" si="1"/>
        <v/>
      </c>
      <c r="G25" s="45">
        <f t="shared" si="5"/>
        <v>0</v>
      </c>
      <c r="H25" s="45" t="str">
        <f t="shared" si="2"/>
        <v/>
      </c>
      <c r="I25" s="45" t="str">
        <f t="shared" si="3"/>
        <v/>
      </c>
      <c r="J25" s="45" t="str">
        <f t="shared" si="4"/>
        <v/>
      </c>
      <c r="K25" s="46">
        <f t="shared" si="6"/>
        <v>0</v>
      </c>
      <c r="L25" s="48">
        <f t="shared" si="7"/>
        <v>0</v>
      </c>
      <c r="M25" s="48">
        <f t="shared" si="8"/>
        <v>0</v>
      </c>
      <c r="N25" s="48">
        <f t="shared" si="9"/>
        <v>0</v>
      </c>
      <c r="O25" s="48">
        <f t="shared" si="10"/>
        <v>0</v>
      </c>
    </row>
    <row r="26" spans="1:15">
      <c r="A26" s="54"/>
      <c r="B26" s="43"/>
      <c r="C26" s="43"/>
      <c r="D26" s="43"/>
      <c r="E26" s="44" t="str">
        <f t="shared" si="0"/>
        <v/>
      </c>
      <c r="F26" s="45" t="str">
        <f t="shared" si="1"/>
        <v/>
      </c>
      <c r="G26" s="45">
        <f t="shared" si="5"/>
        <v>0</v>
      </c>
      <c r="H26" s="45" t="str">
        <f t="shared" si="2"/>
        <v/>
      </c>
      <c r="I26" s="45" t="str">
        <f t="shared" si="3"/>
        <v/>
      </c>
      <c r="J26" s="45" t="str">
        <f t="shared" si="4"/>
        <v/>
      </c>
      <c r="K26" s="46"/>
      <c r="L26" s="48">
        <f t="shared" si="7"/>
        <v>0</v>
      </c>
      <c r="M26" s="48">
        <f t="shared" si="8"/>
        <v>0</v>
      </c>
      <c r="N26" s="48">
        <f t="shared" si="9"/>
        <v>0</v>
      </c>
      <c r="O26" s="48">
        <f t="shared" si="10"/>
        <v>0</v>
      </c>
    </row>
    <row r="27" spans="1:15">
      <c r="A27" s="43"/>
      <c r="B27" s="43"/>
      <c r="C27" s="43"/>
      <c r="D27" s="43"/>
      <c r="E27" s="44" t="str">
        <f t="shared" si="0"/>
        <v/>
      </c>
      <c r="F27" s="45" t="str">
        <f t="shared" si="1"/>
        <v/>
      </c>
      <c r="G27" s="45">
        <f t="shared" si="5"/>
        <v>0</v>
      </c>
      <c r="H27" s="45" t="str">
        <f t="shared" si="2"/>
        <v/>
      </c>
      <c r="I27" s="45" t="str">
        <f t="shared" si="3"/>
        <v/>
      </c>
      <c r="J27" s="45" t="str">
        <f t="shared" si="4"/>
        <v/>
      </c>
      <c r="K27" s="46"/>
      <c r="L27" s="48">
        <f t="shared" si="7"/>
        <v>0</v>
      </c>
      <c r="M27" s="48">
        <f t="shared" si="8"/>
        <v>0</v>
      </c>
      <c r="N27" s="48">
        <f t="shared" si="9"/>
        <v>0</v>
      </c>
      <c r="O27" s="48">
        <f t="shared" si="10"/>
        <v>0</v>
      </c>
    </row>
    <row r="28" spans="1:15">
      <c r="A28" s="43"/>
      <c r="B28" s="43"/>
      <c r="C28" s="43"/>
      <c r="D28" s="43"/>
      <c r="E28" s="44" t="str">
        <f t="shared" si="0"/>
        <v/>
      </c>
      <c r="F28" s="45" t="str">
        <f t="shared" si="1"/>
        <v/>
      </c>
      <c r="G28" s="45">
        <f t="shared" si="5"/>
        <v>0</v>
      </c>
      <c r="H28" s="45" t="str">
        <f t="shared" si="2"/>
        <v/>
      </c>
      <c r="I28" s="45" t="str">
        <f t="shared" si="3"/>
        <v/>
      </c>
      <c r="J28" s="45" t="str">
        <f t="shared" si="4"/>
        <v/>
      </c>
      <c r="K28" s="46"/>
      <c r="L28" s="48">
        <f t="shared" si="7"/>
        <v>0</v>
      </c>
      <c r="M28" s="48">
        <f t="shared" si="8"/>
        <v>0</v>
      </c>
      <c r="N28" s="48">
        <f t="shared" si="9"/>
        <v>0</v>
      </c>
      <c r="O28" s="48">
        <f t="shared" si="10"/>
        <v>0</v>
      </c>
    </row>
    <row r="29" spans="1:15">
      <c r="A29" s="43"/>
      <c r="B29" s="43"/>
      <c r="C29" s="43"/>
      <c r="D29" s="43"/>
      <c r="E29" s="44" t="str">
        <f t="shared" si="0"/>
        <v/>
      </c>
      <c r="F29" s="45" t="str">
        <f t="shared" si="1"/>
        <v/>
      </c>
      <c r="G29" s="45">
        <f t="shared" si="5"/>
        <v>0</v>
      </c>
      <c r="H29" s="45" t="str">
        <f t="shared" si="2"/>
        <v/>
      </c>
      <c r="I29" s="45" t="str">
        <f t="shared" si="3"/>
        <v/>
      </c>
      <c r="J29" s="45" t="str">
        <f t="shared" si="4"/>
        <v/>
      </c>
      <c r="K29" s="46"/>
      <c r="L29" s="48">
        <f t="shared" si="7"/>
        <v>0</v>
      </c>
      <c r="M29" s="48">
        <f t="shared" si="8"/>
        <v>0</v>
      </c>
      <c r="N29" s="48">
        <f t="shared" si="9"/>
        <v>0</v>
      </c>
      <c r="O29" s="48">
        <f t="shared" si="10"/>
        <v>0</v>
      </c>
    </row>
    <row r="30" spans="1:15">
      <c r="A30" s="43"/>
      <c r="B30" s="43"/>
      <c r="C30" s="43"/>
      <c r="D30" s="43"/>
      <c r="E30" s="44" t="str">
        <f t="shared" si="0"/>
        <v/>
      </c>
      <c r="F30" s="45" t="str">
        <f t="shared" si="1"/>
        <v/>
      </c>
      <c r="G30" s="45">
        <f t="shared" si="5"/>
        <v>0</v>
      </c>
      <c r="H30" s="45" t="str">
        <f t="shared" si="2"/>
        <v/>
      </c>
      <c r="I30" s="45" t="str">
        <f t="shared" si="3"/>
        <v/>
      </c>
      <c r="J30" s="45" t="str">
        <f t="shared" si="4"/>
        <v/>
      </c>
      <c r="K30" s="46"/>
      <c r="L30" s="48">
        <f t="shared" si="7"/>
        <v>0</v>
      </c>
      <c r="M30" s="48">
        <f t="shared" si="8"/>
        <v>0</v>
      </c>
      <c r="N30" s="48">
        <f t="shared" si="9"/>
        <v>0</v>
      </c>
      <c r="O30" s="48">
        <f t="shared" si="10"/>
        <v>0</v>
      </c>
    </row>
    <row r="31" spans="1:15">
      <c r="A31" s="43"/>
      <c r="B31" s="43"/>
      <c r="C31" s="43"/>
      <c r="D31" s="43"/>
      <c r="E31" s="44" t="str">
        <f t="shared" si="0"/>
        <v/>
      </c>
      <c r="F31" s="45" t="str">
        <f t="shared" si="1"/>
        <v/>
      </c>
      <c r="G31" s="45">
        <f t="shared" si="5"/>
        <v>0</v>
      </c>
      <c r="H31" s="45" t="str">
        <f t="shared" si="2"/>
        <v/>
      </c>
      <c r="I31" s="45" t="str">
        <f t="shared" si="3"/>
        <v/>
      </c>
      <c r="J31" s="45" t="str">
        <f t="shared" si="4"/>
        <v/>
      </c>
      <c r="K31" s="46"/>
      <c r="L31" s="48">
        <f t="shared" si="7"/>
        <v>0</v>
      </c>
      <c r="M31" s="48">
        <f t="shared" si="8"/>
        <v>0</v>
      </c>
      <c r="N31" s="48">
        <f t="shared" si="9"/>
        <v>0</v>
      </c>
      <c r="O31" s="48">
        <f t="shared" si="10"/>
        <v>0</v>
      </c>
    </row>
    <row r="32" spans="1:15">
      <c r="A32" s="43"/>
      <c r="B32" s="43"/>
      <c r="C32" s="43"/>
      <c r="D32" s="43"/>
      <c r="E32" s="44" t="str">
        <f t="shared" si="0"/>
        <v/>
      </c>
      <c r="F32" s="45" t="str">
        <f t="shared" si="1"/>
        <v/>
      </c>
      <c r="G32" s="45">
        <f t="shared" si="5"/>
        <v>0</v>
      </c>
      <c r="H32" s="45" t="str">
        <f t="shared" si="2"/>
        <v/>
      </c>
      <c r="I32" s="45" t="str">
        <f t="shared" si="3"/>
        <v/>
      </c>
      <c r="J32" s="45" t="str">
        <f t="shared" si="4"/>
        <v/>
      </c>
      <c r="K32" s="46"/>
      <c r="L32" s="48">
        <f t="shared" si="7"/>
        <v>0</v>
      </c>
      <c r="M32" s="48">
        <f t="shared" si="8"/>
        <v>0</v>
      </c>
      <c r="N32" s="48">
        <f t="shared" si="9"/>
        <v>0</v>
      </c>
      <c r="O32" s="48">
        <f t="shared" si="10"/>
        <v>0</v>
      </c>
    </row>
    <row r="33" spans="1:15">
      <c r="A33" s="43"/>
      <c r="B33" s="43"/>
      <c r="C33" s="43"/>
      <c r="D33" s="43"/>
      <c r="E33" s="44" t="str">
        <f t="shared" si="0"/>
        <v/>
      </c>
      <c r="F33" s="45" t="str">
        <f t="shared" si="1"/>
        <v/>
      </c>
      <c r="G33" s="45">
        <f t="shared" si="5"/>
        <v>0</v>
      </c>
      <c r="H33" s="45" t="str">
        <f t="shared" si="2"/>
        <v/>
      </c>
      <c r="I33" s="45" t="str">
        <f t="shared" si="3"/>
        <v/>
      </c>
      <c r="J33" s="45" t="str">
        <f t="shared" si="4"/>
        <v/>
      </c>
      <c r="K33" s="46"/>
      <c r="L33" s="48">
        <f t="shared" si="7"/>
        <v>0</v>
      </c>
      <c r="M33" s="48">
        <f t="shared" si="8"/>
        <v>0</v>
      </c>
      <c r="N33" s="48">
        <f t="shared" si="9"/>
        <v>0</v>
      </c>
      <c r="O33" s="48">
        <f t="shared" si="10"/>
        <v>0</v>
      </c>
    </row>
    <row r="34" spans="1:15">
      <c r="A34" s="43"/>
      <c r="B34" s="43"/>
      <c r="C34" s="43"/>
      <c r="D34" s="43"/>
      <c r="E34" s="44" t="str">
        <f t="shared" si="0"/>
        <v/>
      </c>
      <c r="F34" s="45" t="str">
        <f t="shared" si="1"/>
        <v/>
      </c>
      <c r="G34" s="45">
        <f t="shared" si="5"/>
        <v>0</v>
      </c>
      <c r="H34" s="45" t="str">
        <f t="shared" si="2"/>
        <v/>
      </c>
      <c r="I34" s="45" t="str">
        <f t="shared" si="3"/>
        <v/>
      </c>
      <c r="J34" s="45" t="str">
        <f t="shared" si="4"/>
        <v/>
      </c>
      <c r="K34" s="46"/>
      <c r="L34" s="48">
        <f t="shared" si="7"/>
        <v>0</v>
      </c>
      <c r="M34" s="48">
        <f t="shared" si="8"/>
        <v>0</v>
      </c>
      <c r="N34" s="48">
        <f t="shared" si="9"/>
        <v>0</v>
      </c>
      <c r="O34" s="48">
        <f t="shared" si="10"/>
        <v>0</v>
      </c>
    </row>
    <row r="35" spans="1:15">
      <c r="A35" s="43"/>
      <c r="B35" s="43"/>
      <c r="C35" s="43"/>
      <c r="D35" s="43"/>
      <c r="E35" s="44" t="str">
        <f t="shared" si="0"/>
        <v/>
      </c>
      <c r="F35" s="45" t="str">
        <f t="shared" si="1"/>
        <v/>
      </c>
      <c r="G35" s="45">
        <f t="shared" si="5"/>
        <v>0</v>
      </c>
      <c r="H35" s="45" t="str">
        <f t="shared" si="2"/>
        <v/>
      </c>
      <c r="I35" s="45" t="str">
        <f t="shared" si="3"/>
        <v/>
      </c>
      <c r="J35" s="45" t="str">
        <f t="shared" si="4"/>
        <v/>
      </c>
      <c r="K35" s="46"/>
      <c r="L35" s="48">
        <f t="shared" si="7"/>
        <v>0</v>
      </c>
      <c r="M35" s="48">
        <f t="shared" si="8"/>
        <v>0</v>
      </c>
      <c r="N35" s="48">
        <f t="shared" si="9"/>
        <v>0</v>
      </c>
      <c r="O35" s="48">
        <f t="shared" si="10"/>
        <v>0</v>
      </c>
    </row>
    <row r="36" spans="1:15">
      <c r="A36" s="43"/>
      <c r="B36" s="43"/>
      <c r="C36" s="43"/>
      <c r="D36" s="43"/>
      <c r="E36" s="44" t="str">
        <f t="shared" si="0"/>
        <v/>
      </c>
      <c r="F36" s="45" t="str">
        <f t="shared" si="1"/>
        <v/>
      </c>
      <c r="G36" s="45">
        <f t="shared" si="5"/>
        <v>0</v>
      </c>
      <c r="H36" s="45" t="str">
        <f t="shared" si="2"/>
        <v/>
      </c>
      <c r="I36" s="45" t="str">
        <f t="shared" si="3"/>
        <v/>
      </c>
      <c r="J36" s="45" t="str">
        <f t="shared" si="4"/>
        <v/>
      </c>
      <c r="K36" s="46"/>
      <c r="L36" s="48">
        <f t="shared" si="7"/>
        <v>0</v>
      </c>
      <c r="M36" s="48">
        <f t="shared" si="8"/>
        <v>0</v>
      </c>
      <c r="N36" s="48">
        <f t="shared" si="9"/>
        <v>0</v>
      </c>
      <c r="O36" s="48">
        <f t="shared" si="10"/>
        <v>0</v>
      </c>
    </row>
    <row r="37" spans="1:15">
      <c r="A37" s="43"/>
      <c r="B37" s="43"/>
      <c r="C37" s="43"/>
      <c r="D37" s="43"/>
      <c r="E37" s="44" t="str">
        <f t="shared" si="0"/>
        <v/>
      </c>
      <c r="F37" s="45" t="str">
        <f t="shared" si="1"/>
        <v/>
      </c>
      <c r="G37" s="45">
        <f t="shared" si="5"/>
        <v>0</v>
      </c>
      <c r="H37" s="45" t="str">
        <f t="shared" si="2"/>
        <v/>
      </c>
      <c r="I37" s="45" t="str">
        <f t="shared" si="3"/>
        <v/>
      </c>
      <c r="J37" s="45" t="str">
        <f t="shared" si="4"/>
        <v/>
      </c>
      <c r="K37" s="46"/>
      <c r="L37" s="48">
        <f t="shared" si="7"/>
        <v>0</v>
      </c>
      <c r="M37" s="48">
        <f t="shared" si="8"/>
        <v>0</v>
      </c>
      <c r="N37" s="48">
        <f t="shared" si="9"/>
        <v>0</v>
      </c>
      <c r="O37" s="48">
        <f t="shared" si="10"/>
        <v>0</v>
      </c>
    </row>
    <row r="38" spans="1:15">
      <c r="A38" s="43"/>
      <c r="B38" s="43"/>
      <c r="C38" s="43"/>
      <c r="D38" s="43"/>
      <c r="E38" s="44" t="str">
        <f t="shared" si="0"/>
        <v/>
      </c>
      <c r="F38" s="45" t="str">
        <f t="shared" si="1"/>
        <v/>
      </c>
      <c r="G38" s="45">
        <f t="shared" si="5"/>
        <v>0</v>
      </c>
      <c r="H38" s="45" t="str">
        <f t="shared" si="2"/>
        <v/>
      </c>
      <c r="I38" s="45" t="str">
        <f t="shared" si="3"/>
        <v/>
      </c>
      <c r="J38" s="45" t="str">
        <f t="shared" si="4"/>
        <v/>
      </c>
      <c r="K38" s="46"/>
      <c r="L38" s="48">
        <f t="shared" si="7"/>
        <v>0</v>
      </c>
      <c r="M38" s="48">
        <f t="shared" si="8"/>
        <v>0</v>
      </c>
      <c r="N38" s="48">
        <f t="shared" si="9"/>
        <v>0</v>
      </c>
      <c r="O38" s="48">
        <f t="shared" si="10"/>
        <v>0</v>
      </c>
    </row>
    <row r="39" spans="1:15">
      <c r="A39" s="43"/>
      <c r="B39" s="43"/>
      <c r="C39" s="43"/>
      <c r="D39" s="43"/>
      <c r="E39" s="44" t="str">
        <f t="shared" si="0"/>
        <v/>
      </c>
      <c r="F39" s="45" t="str">
        <f t="shared" si="1"/>
        <v/>
      </c>
      <c r="G39" s="45">
        <f t="shared" si="5"/>
        <v>0</v>
      </c>
      <c r="H39" s="45" t="str">
        <f t="shared" si="2"/>
        <v/>
      </c>
      <c r="I39" s="45" t="str">
        <f t="shared" si="3"/>
        <v/>
      </c>
      <c r="J39" s="45" t="str">
        <f t="shared" si="4"/>
        <v/>
      </c>
      <c r="K39" s="46"/>
      <c r="L39" s="48">
        <f t="shared" si="7"/>
        <v>0</v>
      </c>
      <c r="M39" s="48">
        <f t="shared" si="8"/>
        <v>0</v>
      </c>
      <c r="N39" s="48">
        <f t="shared" si="9"/>
        <v>0</v>
      </c>
      <c r="O39" s="48">
        <f t="shared" si="10"/>
        <v>0</v>
      </c>
    </row>
    <row r="40" spans="1:15">
      <c r="A40" s="43"/>
      <c r="B40" s="43"/>
      <c r="C40" s="43"/>
      <c r="D40" s="43"/>
      <c r="E40" s="44" t="str">
        <f t="shared" si="0"/>
        <v/>
      </c>
      <c r="F40" s="45" t="str">
        <f t="shared" si="1"/>
        <v/>
      </c>
      <c r="G40" s="45">
        <f t="shared" si="5"/>
        <v>0</v>
      </c>
      <c r="H40" s="45" t="str">
        <f t="shared" si="2"/>
        <v/>
      </c>
      <c r="I40" s="45" t="str">
        <f t="shared" si="3"/>
        <v/>
      </c>
      <c r="J40" s="45" t="str">
        <f t="shared" si="4"/>
        <v/>
      </c>
      <c r="K40" s="46"/>
      <c r="L40" s="48">
        <f t="shared" si="7"/>
        <v>0</v>
      </c>
      <c r="M40" s="48">
        <f t="shared" si="8"/>
        <v>0</v>
      </c>
      <c r="N40" s="48">
        <f t="shared" si="9"/>
        <v>0</v>
      </c>
      <c r="O40" s="48">
        <f t="shared" si="10"/>
        <v>0</v>
      </c>
    </row>
    <row r="41" spans="1:15">
      <c r="A41" s="43"/>
      <c r="B41" s="43"/>
      <c r="C41" s="43"/>
      <c r="D41" s="43"/>
      <c r="E41" s="44" t="str">
        <f t="shared" si="0"/>
        <v/>
      </c>
      <c r="F41" s="45" t="str">
        <f t="shared" si="1"/>
        <v/>
      </c>
      <c r="G41" s="45">
        <f t="shared" si="5"/>
        <v>0</v>
      </c>
      <c r="H41" s="45" t="str">
        <f t="shared" si="2"/>
        <v/>
      </c>
      <c r="I41" s="45" t="str">
        <f t="shared" si="3"/>
        <v/>
      </c>
      <c r="J41" s="45" t="str">
        <f t="shared" si="4"/>
        <v/>
      </c>
      <c r="K41" s="46"/>
      <c r="L41" s="48">
        <f t="shared" si="7"/>
        <v>0</v>
      </c>
      <c r="M41" s="48">
        <f t="shared" si="8"/>
        <v>0</v>
      </c>
      <c r="N41" s="48">
        <f t="shared" si="9"/>
        <v>0</v>
      </c>
      <c r="O41" s="48">
        <f t="shared" si="10"/>
        <v>0</v>
      </c>
    </row>
    <row r="42" spans="1:15">
      <c r="A42" s="43"/>
      <c r="B42" s="43"/>
      <c r="C42" s="43"/>
      <c r="D42" s="43"/>
      <c r="E42" s="44" t="str">
        <f t="shared" si="0"/>
        <v/>
      </c>
      <c r="F42" s="45" t="str">
        <f t="shared" si="1"/>
        <v/>
      </c>
      <c r="G42" s="45">
        <f t="shared" si="5"/>
        <v>0</v>
      </c>
      <c r="H42" s="45" t="str">
        <f t="shared" si="2"/>
        <v/>
      </c>
      <c r="I42" s="45" t="str">
        <f t="shared" si="3"/>
        <v/>
      </c>
      <c r="J42" s="45" t="str">
        <f t="shared" si="4"/>
        <v/>
      </c>
      <c r="K42" s="46"/>
      <c r="L42" s="48">
        <f t="shared" si="7"/>
        <v>0</v>
      </c>
      <c r="M42" s="48">
        <f t="shared" si="8"/>
        <v>0</v>
      </c>
      <c r="N42" s="48">
        <f t="shared" si="9"/>
        <v>0</v>
      </c>
      <c r="O42" s="48">
        <f t="shared" si="10"/>
        <v>0</v>
      </c>
    </row>
    <row r="43" spans="1:15">
      <c r="A43" s="43"/>
      <c r="B43" s="43"/>
      <c r="C43" s="43"/>
      <c r="D43" s="43"/>
      <c r="E43" s="44" t="str">
        <f t="shared" si="0"/>
        <v/>
      </c>
      <c r="F43" s="45" t="str">
        <f t="shared" si="1"/>
        <v/>
      </c>
      <c r="G43" s="45">
        <f t="shared" si="5"/>
        <v>0</v>
      </c>
      <c r="H43" s="45" t="str">
        <f t="shared" si="2"/>
        <v/>
      </c>
      <c r="I43" s="45" t="str">
        <f t="shared" si="3"/>
        <v/>
      </c>
      <c r="J43" s="45" t="str">
        <f t="shared" si="4"/>
        <v/>
      </c>
      <c r="K43" s="46"/>
      <c r="L43" s="48">
        <f t="shared" si="7"/>
        <v>0</v>
      </c>
      <c r="M43" s="48">
        <f t="shared" si="8"/>
        <v>0</v>
      </c>
      <c r="N43" s="48">
        <f t="shared" si="9"/>
        <v>0</v>
      </c>
      <c r="O43" s="48">
        <f t="shared" si="10"/>
        <v>0</v>
      </c>
    </row>
    <row r="44" spans="1:15">
      <c r="A44" s="43"/>
      <c r="B44" s="43"/>
      <c r="C44" s="43"/>
      <c r="D44" s="43"/>
      <c r="E44" s="44" t="str">
        <f t="shared" si="0"/>
        <v/>
      </c>
      <c r="F44" s="45" t="str">
        <f t="shared" si="1"/>
        <v/>
      </c>
      <c r="G44" s="45">
        <f t="shared" si="5"/>
        <v>0</v>
      </c>
      <c r="H44" s="45" t="str">
        <f t="shared" si="2"/>
        <v/>
      </c>
      <c r="I44" s="45" t="str">
        <f t="shared" si="3"/>
        <v/>
      </c>
      <c r="J44" s="45" t="str">
        <f t="shared" si="4"/>
        <v/>
      </c>
      <c r="K44" s="46"/>
      <c r="L44" s="48">
        <f t="shared" si="7"/>
        <v>0</v>
      </c>
      <c r="M44" s="48">
        <f t="shared" si="8"/>
        <v>0</v>
      </c>
      <c r="N44" s="48">
        <f t="shared" si="9"/>
        <v>0</v>
      </c>
      <c r="O44" s="48">
        <f t="shared" si="10"/>
        <v>0</v>
      </c>
    </row>
    <row r="45" spans="1:15">
      <c r="A45" s="43"/>
      <c r="B45" s="43"/>
      <c r="C45" s="43"/>
      <c r="D45" s="43"/>
      <c r="E45" s="44" t="str">
        <f t="shared" si="0"/>
        <v/>
      </c>
      <c r="F45" s="45" t="str">
        <f t="shared" si="1"/>
        <v/>
      </c>
      <c r="G45" s="45">
        <f t="shared" si="5"/>
        <v>0</v>
      </c>
      <c r="H45" s="45" t="str">
        <f t="shared" si="2"/>
        <v/>
      </c>
      <c r="I45" s="45" t="str">
        <f t="shared" si="3"/>
        <v/>
      </c>
      <c r="J45" s="45" t="str">
        <f t="shared" si="4"/>
        <v/>
      </c>
      <c r="K45" s="46"/>
      <c r="L45" s="48">
        <f t="shared" si="7"/>
        <v>0</v>
      </c>
      <c r="M45" s="48">
        <f t="shared" si="8"/>
        <v>0</v>
      </c>
      <c r="N45" s="48">
        <f t="shared" si="9"/>
        <v>0</v>
      </c>
      <c r="O45" s="48">
        <f t="shared" si="10"/>
        <v>0</v>
      </c>
    </row>
    <row r="46" spans="1:15">
      <c r="A46" s="43"/>
      <c r="B46" s="43"/>
      <c r="C46" s="43"/>
      <c r="D46" s="43"/>
      <c r="E46" s="44" t="str">
        <f t="shared" si="0"/>
        <v/>
      </c>
      <c r="F46" s="45" t="str">
        <f t="shared" si="1"/>
        <v/>
      </c>
      <c r="G46" s="45">
        <f>IF(E46&lt;=$B$20,I45*$B$8,0)</f>
        <v>0</v>
      </c>
      <c r="H46" s="45" t="str">
        <f t="shared" si="2"/>
        <v/>
      </c>
      <c r="I46" s="45" t="str">
        <f t="shared" si="3"/>
        <v/>
      </c>
      <c r="J46" s="45" t="str">
        <f t="shared" si="4"/>
        <v/>
      </c>
      <c r="K46" s="46"/>
      <c r="L46" s="48">
        <f t="shared" si="7"/>
        <v>0</v>
      </c>
      <c r="M46" s="48">
        <f t="shared" si="8"/>
        <v>0</v>
      </c>
      <c r="N46" s="48">
        <f t="shared" si="9"/>
        <v>0</v>
      </c>
      <c r="O46" s="48">
        <f t="shared" si="10"/>
        <v>0</v>
      </c>
    </row>
    <row r="47" spans="1:15">
      <c r="A47" s="43"/>
      <c r="B47" s="43"/>
      <c r="C47" s="43"/>
      <c r="D47" s="43"/>
      <c r="E47" s="44" t="str">
        <f t="shared" si="0"/>
        <v/>
      </c>
      <c r="F47" s="45" t="str">
        <f t="shared" si="1"/>
        <v/>
      </c>
      <c r="G47" s="45">
        <f t="shared" si="5"/>
        <v>0</v>
      </c>
      <c r="H47" s="45" t="str">
        <f t="shared" si="2"/>
        <v/>
      </c>
      <c r="I47" s="45" t="str">
        <f t="shared" si="3"/>
        <v/>
      </c>
      <c r="J47" s="45" t="str">
        <f t="shared" si="4"/>
        <v/>
      </c>
      <c r="K47" s="46"/>
      <c r="L47" s="48">
        <f t="shared" si="7"/>
        <v>0</v>
      </c>
      <c r="M47" s="48">
        <f t="shared" si="8"/>
        <v>0</v>
      </c>
      <c r="N47" s="48">
        <f t="shared" si="9"/>
        <v>0</v>
      </c>
      <c r="O47" s="48">
        <f t="shared" si="10"/>
        <v>0</v>
      </c>
    </row>
    <row r="48" spans="1:15">
      <c r="A48" s="43"/>
      <c r="B48" s="43"/>
      <c r="C48" s="43"/>
      <c r="D48" s="43"/>
      <c r="E48" s="44" t="str">
        <f t="shared" si="0"/>
        <v/>
      </c>
      <c r="F48" s="45" t="str">
        <f t="shared" si="1"/>
        <v/>
      </c>
      <c r="G48" s="45">
        <f t="shared" si="5"/>
        <v>0</v>
      </c>
      <c r="H48" s="45" t="str">
        <f t="shared" si="2"/>
        <v/>
      </c>
      <c r="I48" s="45" t="str">
        <f t="shared" si="3"/>
        <v/>
      </c>
      <c r="J48" s="45" t="str">
        <f t="shared" si="4"/>
        <v/>
      </c>
      <c r="K48" s="46"/>
      <c r="L48" s="48">
        <f t="shared" si="7"/>
        <v>0</v>
      </c>
      <c r="M48" s="48">
        <f t="shared" si="8"/>
        <v>0</v>
      </c>
      <c r="N48" s="48">
        <f t="shared" si="9"/>
        <v>0</v>
      </c>
      <c r="O48" s="48">
        <f t="shared" si="10"/>
        <v>0</v>
      </c>
    </row>
    <row r="49" spans="1:15">
      <c r="A49" s="43"/>
      <c r="B49" s="43"/>
      <c r="C49" s="43"/>
      <c r="D49" s="43"/>
      <c r="E49" s="44" t="str">
        <f t="shared" si="0"/>
        <v/>
      </c>
      <c r="F49" s="45" t="str">
        <f t="shared" si="1"/>
        <v/>
      </c>
      <c r="G49" s="45">
        <f t="shared" si="5"/>
        <v>0</v>
      </c>
      <c r="H49" s="45" t="str">
        <f t="shared" si="2"/>
        <v/>
      </c>
      <c r="I49" s="45" t="str">
        <f t="shared" si="3"/>
        <v/>
      </c>
      <c r="J49" s="45" t="str">
        <f t="shared" si="4"/>
        <v/>
      </c>
      <c r="K49" s="46"/>
      <c r="L49" s="48">
        <f t="shared" si="7"/>
        <v>0</v>
      </c>
      <c r="M49" s="48">
        <f t="shared" si="8"/>
        <v>0</v>
      </c>
      <c r="N49" s="48">
        <f t="shared" si="9"/>
        <v>0</v>
      </c>
      <c r="O49" s="48">
        <f t="shared" si="10"/>
        <v>0</v>
      </c>
    </row>
    <row r="50" spans="1:15">
      <c r="A50" s="43"/>
      <c r="B50" s="43"/>
      <c r="C50" s="43"/>
      <c r="D50" s="43"/>
      <c r="E50" s="44" t="str">
        <f t="shared" si="0"/>
        <v/>
      </c>
      <c r="F50" s="45" t="str">
        <f t="shared" si="1"/>
        <v/>
      </c>
      <c r="G50" s="45">
        <f t="shared" si="5"/>
        <v>0</v>
      </c>
      <c r="H50" s="45" t="str">
        <f t="shared" si="2"/>
        <v/>
      </c>
      <c r="I50" s="45" t="str">
        <f t="shared" si="3"/>
        <v/>
      </c>
      <c r="J50" s="45" t="str">
        <f t="shared" si="4"/>
        <v/>
      </c>
      <c r="K50" s="46"/>
      <c r="L50" s="48">
        <f t="shared" si="7"/>
        <v>0</v>
      </c>
      <c r="M50" s="48">
        <f t="shared" si="8"/>
        <v>0</v>
      </c>
      <c r="N50" s="48">
        <f t="shared" si="9"/>
        <v>0</v>
      </c>
      <c r="O50" s="48">
        <f t="shared" si="10"/>
        <v>0</v>
      </c>
    </row>
    <row r="51" spans="1:15">
      <c r="A51" s="43"/>
      <c r="B51" s="43"/>
      <c r="C51" s="43"/>
      <c r="D51" s="43"/>
      <c r="E51" s="44" t="str">
        <f t="shared" si="0"/>
        <v/>
      </c>
      <c r="F51" s="45" t="str">
        <f t="shared" si="1"/>
        <v/>
      </c>
      <c r="G51" s="45">
        <f t="shared" si="5"/>
        <v>0</v>
      </c>
      <c r="H51" s="45" t="str">
        <f t="shared" si="2"/>
        <v/>
      </c>
      <c r="I51" s="45" t="str">
        <f t="shared" si="3"/>
        <v/>
      </c>
      <c r="J51" s="45" t="str">
        <f t="shared" si="4"/>
        <v/>
      </c>
      <c r="K51" s="46"/>
      <c r="L51" s="48">
        <f t="shared" si="7"/>
        <v>0</v>
      </c>
      <c r="M51" s="48">
        <f t="shared" si="8"/>
        <v>0</v>
      </c>
      <c r="N51" s="48">
        <f t="shared" si="9"/>
        <v>0</v>
      </c>
      <c r="O51" s="48">
        <f t="shared" si="10"/>
        <v>0</v>
      </c>
    </row>
    <row r="52" spans="1:15">
      <c r="A52" s="43"/>
      <c r="B52" s="43"/>
      <c r="C52" s="43"/>
      <c r="D52" s="43"/>
      <c r="E52" s="44" t="str">
        <f t="shared" si="0"/>
        <v/>
      </c>
      <c r="F52" s="45" t="str">
        <f t="shared" si="1"/>
        <v/>
      </c>
      <c r="G52" s="45">
        <f t="shared" si="5"/>
        <v>0</v>
      </c>
      <c r="H52" s="45" t="str">
        <f t="shared" si="2"/>
        <v/>
      </c>
      <c r="I52" s="45" t="str">
        <f t="shared" si="3"/>
        <v/>
      </c>
      <c r="J52" s="45" t="str">
        <f t="shared" si="4"/>
        <v/>
      </c>
      <c r="K52" s="46"/>
      <c r="L52" s="48">
        <f t="shared" si="7"/>
        <v>0</v>
      </c>
      <c r="M52" s="48">
        <f t="shared" si="8"/>
        <v>0</v>
      </c>
      <c r="N52" s="48">
        <f t="shared" si="9"/>
        <v>0</v>
      </c>
      <c r="O52" s="48">
        <f t="shared" si="10"/>
        <v>0</v>
      </c>
    </row>
    <row r="53" spans="1:15">
      <c r="A53" s="43"/>
      <c r="B53" s="43"/>
      <c r="C53" s="43"/>
      <c r="D53" s="43"/>
      <c r="E53" s="44" t="str">
        <f t="shared" si="0"/>
        <v/>
      </c>
      <c r="F53" s="45" t="str">
        <f t="shared" si="1"/>
        <v/>
      </c>
      <c r="G53" s="45">
        <f t="shared" si="5"/>
        <v>0</v>
      </c>
      <c r="H53" s="45" t="str">
        <f t="shared" si="2"/>
        <v/>
      </c>
      <c r="I53" s="45" t="str">
        <f t="shared" si="3"/>
        <v/>
      </c>
      <c r="J53" s="45" t="str">
        <f t="shared" si="4"/>
        <v/>
      </c>
      <c r="K53" s="46"/>
      <c r="L53" s="48">
        <f t="shared" si="7"/>
        <v>0</v>
      </c>
      <c r="M53" s="48">
        <f t="shared" si="8"/>
        <v>0</v>
      </c>
      <c r="N53" s="48">
        <f t="shared" si="9"/>
        <v>0</v>
      </c>
      <c r="O53" s="48">
        <f t="shared" si="10"/>
        <v>0</v>
      </c>
    </row>
    <row r="54" spans="1:15">
      <c r="A54" s="43"/>
      <c r="B54" s="43"/>
      <c r="C54" s="43"/>
      <c r="D54" s="43"/>
      <c r="E54" s="44" t="str">
        <f t="shared" si="0"/>
        <v/>
      </c>
      <c r="F54" s="45" t="str">
        <f t="shared" si="1"/>
        <v/>
      </c>
      <c r="G54" s="45">
        <f t="shared" si="5"/>
        <v>0</v>
      </c>
      <c r="H54" s="45" t="str">
        <f t="shared" si="2"/>
        <v/>
      </c>
      <c r="I54" s="45" t="str">
        <f t="shared" si="3"/>
        <v/>
      </c>
      <c r="J54" s="45" t="str">
        <f t="shared" si="4"/>
        <v/>
      </c>
      <c r="K54" s="46"/>
      <c r="L54" s="48">
        <f t="shared" si="7"/>
        <v>0</v>
      </c>
      <c r="M54" s="48">
        <f t="shared" si="8"/>
        <v>0</v>
      </c>
      <c r="N54" s="48">
        <f t="shared" si="9"/>
        <v>0</v>
      </c>
      <c r="O54" s="48">
        <f t="shared" si="10"/>
        <v>0</v>
      </c>
    </row>
    <row r="55" spans="1:15">
      <c r="A55" s="43"/>
      <c r="B55" s="43"/>
      <c r="C55" s="43"/>
      <c r="D55" s="43"/>
      <c r="E55" s="44" t="str">
        <f t="shared" si="0"/>
        <v/>
      </c>
      <c r="F55" s="45" t="str">
        <f t="shared" si="1"/>
        <v/>
      </c>
      <c r="G55" s="45">
        <f t="shared" si="5"/>
        <v>0</v>
      </c>
      <c r="H55" s="45" t="str">
        <f t="shared" si="2"/>
        <v/>
      </c>
      <c r="I55" s="45" t="str">
        <f t="shared" si="3"/>
        <v/>
      </c>
      <c r="J55" s="45" t="str">
        <f t="shared" si="4"/>
        <v/>
      </c>
      <c r="K55" s="46"/>
      <c r="M55" s="48">
        <f t="shared" si="8"/>
        <v>0</v>
      </c>
      <c r="N55" s="48">
        <f t="shared" si="9"/>
        <v>0</v>
      </c>
      <c r="O55" s="48">
        <f t="shared" si="10"/>
        <v>0</v>
      </c>
    </row>
    <row r="56" spans="1:15">
      <c r="A56" s="43"/>
      <c r="B56" s="43"/>
      <c r="C56" s="43"/>
      <c r="D56" s="43"/>
      <c r="E56" s="44" t="str">
        <f t="shared" si="0"/>
        <v/>
      </c>
      <c r="F56" s="45" t="str">
        <f t="shared" si="1"/>
        <v/>
      </c>
      <c r="G56" s="45">
        <f t="shared" si="5"/>
        <v>0</v>
      </c>
      <c r="H56" s="45" t="str">
        <f t="shared" si="2"/>
        <v/>
      </c>
      <c r="I56" s="45" t="str">
        <f t="shared" si="3"/>
        <v/>
      </c>
      <c r="J56" s="45" t="str">
        <f t="shared" si="4"/>
        <v/>
      </c>
      <c r="K56" s="46"/>
      <c r="M56" s="48">
        <f t="shared" si="8"/>
        <v>0</v>
      </c>
      <c r="N56" s="48">
        <f t="shared" si="9"/>
        <v>0</v>
      </c>
      <c r="O56" s="48">
        <f t="shared" si="10"/>
        <v>0</v>
      </c>
    </row>
    <row r="57" spans="1:15">
      <c r="A57" s="43"/>
      <c r="B57" s="43"/>
      <c r="C57" s="43"/>
      <c r="D57" s="43"/>
      <c r="E57" s="44" t="str">
        <f t="shared" si="0"/>
        <v/>
      </c>
      <c r="F57" s="45" t="str">
        <f t="shared" si="1"/>
        <v/>
      </c>
      <c r="G57" s="45">
        <f t="shared" si="5"/>
        <v>0</v>
      </c>
      <c r="H57" s="45" t="str">
        <f t="shared" si="2"/>
        <v/>
      </c>
      <c r="I57" s="45" t="str">
        <f t="shared" si="3"/>
        <v/>
      </c>
      <c r="J57" s="45" t="str">
        <f t="shared" si="4"/>
        <v/>
      </c>
      <c r="K57" s="46"/>
      <c r="M57" s="48">
        <f t="shared" si="8"/>
        <v>0</v>
      </c>
      <c r="N57" s="48">
        <f t="shared" si="9"/>
        <v>0</v>
      </c>
      <c r="O57" s="48">
        <f t="shared" si="10"/>
        <v>0</v>
      </c>
    </row>
    <row r="58" spans="1:15">
      <c r="A58" s="43"/>
      <c r="B58" s="43"/>
      <c r="C58" s="43"/>
      <c r="D58" s="43"/>
      <c r="E58" s="44" t="str">
        <f t="shared" si="0"/>
        <v/>
      </c>
      <c r="F58" s="45" t="str">
        <f t="shared" si="1"/>
        <v/>
      </c>
      <c r="G58" s="45">
        <f t="shared" si="5"/>
        <v>0</v>
      </c>
      <c r="H58" s="45" t="str">
        <f t="shared" si="2"/>
        <v/>
      </c>
      <c r="I58" s="45" t="str">
        <f t="shared" si="3"/>
        <v/>
      </c>
      <c r="J58" s="45" t="str">
        <f t="shared" si="4"/>
        <v/>
      </c>
      <c r="K58" s="46"/>
      <c r="M58" s="48">
        <f t="shared" si="8"/>
        <v>0</v>
      </c>
      <c r="N58" s="48">
        <f t="shared" si="9"/>
        <v>0</v>
      </c>
      <c r="O58" s="48">
        <f t="shared" si="10"/>
        <v>0</v>
      </c>
    </row>
    <row r="59" spans="1:15">
      <c r="A59" s="43"/>
      <c r="B59" s="43"/>
      <c r="C59" s="43"/>
      <c r="D59" s="43"/>
      <c r="E59" s="44" t="str">
        <f t="shared" si="0"/>
        <v/>
      </c>
      <c r="F59" s="45" t="str">
        <f t="shared" si="1"/>
        <v/>
      </c>
      <c r="G59" s="45">
        <f t="shared" si="5"/>
        <v>0</v>
      </c>
      <c r="H59" s="45" t="str">
        <f t="shared" si="2"/>
        <v/>
      </c>
      <c r="I59" s="45" t="str">
        <f t="shared" si="3"/>
        <v/>
      </c>
      <c r="J59" s="45" t="str">
        <f t="shared" si="4"/>
        <v/>
      </c>
      <c r="K59" s="46"/>
      <c r="M59" s="48">
        <f t="shared" si="8"/>
        <v>0</v>
      </c>
      <c r="N59" s="48">
        <f t="shared" si="9"/>
        <v>0</v>
      </c>
      <c r="O59" s="48">
        <f t="shared" si="10"/>
        <v>0</v>
      </c>
    </row>
    <row r="60" spans="1:15">
      <c r="A60" s="43"/>
      <c r="B60" s="43"/>
      <c r="C60" s="43"/>
      <c r="D60" s="43"/>
      <c r="E60" s="44" t="str">
        <f t="shared" si="0"/>
        <v/>
      </c>
      <c r="F60" s="45" t="str">
        <f t="shared" si="1"/>
        <v/>
      </c>
      <c r="G60" s="45">
        <f t="shared" si="5"/>
        <v>0</v>
      </c>
      <c r="H60" s="45" t="str">
        <f t="shared" si="2"/>
        <v/>
      </c>
      <c r="I60" s="45" t="str">
        <f t="shared" si="3"/>
        <v/>
      </c>
      <c r="J60" s="45" t="str">
        <f t="shared" si="4"/>
        <v/>
      </c>
      <c r="K60" s="46"/>
      <c r="M60" s="48">
        <f t="shared" si="8"/>
        <v>0</v>
      </c>
      <c r="N60" s="48">
        <f t="shared" si="9"/>
        <v>0</v>
      </c>
      <c r="O60" s="48">
        <f t="shared" si="10"/>
        <v>0</v>
      </c>
    </row>
    <row r="61" spans="1:15">
      <c r="A61" s="43"/>
      <c r="B61" s="43"/>
      <c r="C61" s="43"/>
      <c r="D61" s="43"/>
      <c r="E61" s="44" t="str">
        <f t="shared" si="0"/>
        <v/>
      </c>
      <c r="F61" s="45" t="str">
        <f t="shared" si="1"/>
        <v/>
      </c>
      <c r="G61" s="45">
        <f t="shared" si="5"/>
        <v>0</v>
      </c>
      <c r="H61" s="45" t="str">
        <f t="shared" si="2"/>
        <v/>
      </c>
      <c r="I61" s="45" t="str">
        <f t="shared" si="3"/>
        <v/>
      </c>
      <c r="J61" s="45" t="str">
        <f t="shared" si="4"/>
        <v/>
      </c>
      <c r="K61" s="46"/>
      <c r="M61" s="48">
        <f t="shared" si="8"/>
        <v>0</v>
      </c>
      <c r="N61" s="48">
        <f t="shared" si="9"/>
        <v>0</v>
      </c>
      <c r="O61" s="48">
        <f t="shared" si="10"/>
        <v>0</v>
      </c>
    </row>
    <row r="62" spans="1:15">
      <c r="A62" s="43"/>
      <c r="B62" s="43"/>
      <c r="C62" s="43"/>
      <c r="D62" s="43"/>
      <c r="E62" s="44" t="str">
        <f t="shared" si="0"/>
        <v/>
      </c>
      <c r="F62" s="45" t="str">
        <f t="shared" si="1"/>
        <v/>
      </c>
      <c r="G62" s="45">
        <f t="shared" si="5"/>
        <v>0</v>
      </c>
      <c r="H62" s="45" t="str">
        <f t="shared" si="2"/>
        <v/>
      </c>
      <c r="I62" s="45" t="str">
        <f t="shared" si="3"/>
        <v/>
      </c>
      <c r="J62" s="45" t="str">
        <f t="shared" si="4"/>
        <v/>
      </c>
      <c r="K62" s="46"/>
      <c r="M62" s="48">
        <f t="shared" si="8"/>
        <v>0</v>
      </c>
      <c r="N62" s="48">
        <f t="shared" si="9"/>
        <v>0</v>
      </c>
      <c r="O62" s="48">
        <f t="shared" si="10"/>
        <v>0</v>
      </c>
    </row>
    <row r="63" spans="1:15">
      <c r="A63" s="43"/>
      <c r="B63" s="43"/>
      <c r="C63" s="43"/>
      <c r="D63" s="43"/>
      <c r="E63" s="44" t="str">
        <f t="shared" si="0"/>
        <v/>
      </c>
      <c r="F63" s="45" t="str">
        <f t="shared" si="1"/>
        <v/>
      </c>
      <c r="G63" s="45">
        <f t="shared" si="5"/>
        <v>0</v>
      </c>
      <c r="H63" s="45" t="str">
        <f t="shared" si="2"/>
        <v/>
      </c>
      <c r="I63" s="45" t="str">
        <f t="shared" si="3"/>
        <v/>
      </c>
      <c r="J63" s="45" t="str">
        <f t="shared" si="4"/>
        <v/>
      </c>
      <c r="K63" s="46"/>
      <c r="M63" s="48">
        <f t="shared" si="8"/>
        <v>0</v>
      </c>
      <c r="N63" s="48">
        <f t="shared" si="9"/>
        <v>0</v>
      </c>
      <c r="O63" s="48">
        <f t="shared" si="10"/>
        <v>0</v>
      </c>
    </row>
    <row r="64" spans="1:15">
      <c r="A64" s="43"/>
      <c r="B64" s="43"/>
      <c r="C64" s="43"/>
      <c r="D64" s="43"/>
      <c r="E64" s="44" t="str">
        <f t="shared" si="0"/>
        <v/>
      </c>
      <c r="F64" s="45" t="str">
        <f t="shared" si="1"/>
        <v/>
      </c>
      <c r="G64" s="45">
        <f t="shared" si="5"/>
        <v>0</v>
      </c>
      <c r="H64" s="45" t="str">
        <f t="shared" si="2"/>
        <v/>
      </c>
      <c r="I64" s="45" t="str">
        <f t="shared" si="3"/>
        <v/>
      </c>
      <c r="J64" s="45" t="str">
        <f t="shared" si="4"/>
        <v/>
      </c>
      <c r="K64" s="46"/>
      <c r="M64" s="48">
        <f t="shared" si="8"/>
        <v>0</v>
      </c>
      <c r="N64" s="48">
        <f t="shared" si="9"/>
        <v>0</v>
      </c>
    </row>
    <row r="65" spans="1:14">
      <c r="A65" s="43"/>
      <c r="B65" s="43"/>
      <c r="C65" s="43"/>
      <c r="D65" s="43"/>
      <c r="E65" s="44" t="str">
        <f t="shared" si="0"/>
        <v/>
      </c>
      <c r="F65" s="45" t="str">
        <f t="shared" si="1"/>
        <v/>
      </c>
      <c r="G65" s="45" t="str">
        <f t="shared" ref="G65:G66" si="11">IF(E65&lt;=$B$20,I64*$B$8,"")</f>
        <v/>
      </c>
      <c r="H65" s="45" t="str">
        <f t="shared" si="2"/>
        <v/>
      </c>
      <c r="I65" s="45" t="str">
        <f t="shared" si="3"/>
        <v/>
      </c>
      <c r="J65" s="45" t="str">
        <f t="shared" si="4"/>
        <v/>
      </c>
      <c r="K65" s="46"/>
      <c r="M65" s="48">
        <f t="shared" si="8"/>
        <v>0</v>
      </c>
      <c r="N65" s="48">
        <f t="shared" si="9"/>
        <v>0</v>
      </c>
    </row>
    <row r="66" spans="1:14">
      <c r="A66" s="43"/>
      <c r="B66" s="43"/>
      <c r="C66" s="43"/>
      <c r="D66" s="43"/>
      <c r="E66" s="44" t="str">
        <f t="shared" si="0"/>
        <v/>
      </c>
      <c r="F66" s="45" t="str">
        <f t="shared" si="1"/>
        <v/>
      </c>
      <c r="G66" s="45" t="str">
        <f t="shared" si="11"/>
        <v/>
      </c>
      <c r="H66" s="45" t="str">
        <f t="shared" si="2"/>
        <v/>
      </c>
      <c r="I66" s="45" t="str">
        <f t="shared" si="3"/>
        <v/>
      </c>
      <c r="J66" s="45" t="str">
        <f t="shared" si="4"/>
        <v/>
      </c>
      <c r="K66" s="46"/>
      <c r="M66" s="48">
        <f t="shared" si="8"/>
        <v>0</v>
      </c>
      <c r="N66" s="48">
        <f t="shared" si="9"/>
        <v>0</v>
      </c>
    </row>
    <row r="67" spans="1:14">
      <c r="A67" s="43"/>
      <c r="B67" s="43"/>
      <c r="C67" s="43"/>
      <c r="D67" s="43"/>
      <c r="E67" s="44" t="str">
        <f t="shared" ref="E67:E130" si="12">IF(E66&gt;=$B$20,"",E66+1)</f>
        <v/>
      </c>
      <c r="F67" s="45" t="str">
        <f t="shared" ref="F67:F130" si="13">IF(AND(E67&lt;=$B$20,$B$17="frances"),$A$3/PV($B$8,$B$20,-1),IF(AND(E67&lt;=$B$20,$B$17="americano"),IF(E67&lt;$B$20,$A$3*$B$8,$A$3*$B$8+$A$3),IF(AND(E67&lt;=$B$20,$B$17="Cuotas constantes"),G67+H67,"")))</f>
        <v/>
      </c>
      <c r="G67" s="45" t="str">
        <f t="shared" ref="G67:G130" si="14">IF(E67&lt;=$B$20,I66*$B$8,"")</f>
        <v/>
      </c>
      <c r="H67" s="45" t="str">
        <f t="shared" ref="H67:H130" si="15">IF(E67&lt;=$B$20,IF(OR($B$17="Americano",$B$17="Frances"),F67-G67,$A$3/$B$20),"")</f>
        <v/>
      </c>
      <c r="I67" s="45" t="str">
        <f t="shared" ref="I67:I130" si="16">IF(E67&lt;=$B$20,I66-H67,"")</f>
        <v/>
      </c>
      <c r="J67" s="45" t="str">
        <f t="shared" ref="J67:J130" si="17">IF(E67&lt;=$B$20,J66+H67,"")</f>
        <v/>
      </c>
      <c r="K67" s="46"/>
      <c r="M67" s="48" t="str">
        <f t="shared" si="8"/>
        <v/>
      </c>
      <c r="N67" s="48">
        <f t="shared" si="9"/>
        <v>0</v>
      </c>
    </row>
    <row r="68" spans="1:14">
      <c r="A68" s="43"/>
      <c r="B68" s="43"/>
      <c r="C68" s="43"/>
      <c r="D68" s="43"/>
      <c r="E68" s="44" t="str">
        <f t="shared" si="12"/>
        <v/>
      </c>
      <c r="F68" s="45" t="str">
        <f t="shared" si="13"/>
        <v/>
      </c>
      <c r="G68" s="45" t="str">
        <f t="shared" si="14"/>
        <v/>
      </c>
      <c r="H68" s="45" t="str">
        <f t="shared" si="15"/>
        <v/>
      </c>
      <c r="I68" s="45" t="str">
        <f t="shared" si="16"/>
        <v/>
      </c>
      <c r="J68" s="45" t="str">
        <f t="shared" si="17"/>
        <v/>
      </c>
      <c r="K68" s="46"/>
      <c r="M68" s="48" t="str">
        <f t="shared" si="8"/>
        <v/>
      </c>
      <c r="N68" s="48" t="str">
        <f t="shared" si="9"/>
        <v/>
      </c>
    </row>
    <row r="69" spans="1:14">
      <c r="A69" s="43"/>
      <c r="B69" s="43"/>
      <c r="C69" s="43"/>
      <c r="D69" s="43"/>
      <c r="E69" s="44" t="str">
        <f t="shared" si="12"/>
        <v/>
      </c>
      <c r="F69" s="45" t="str">
        <f t="shared" si="13"/>
        <v/>
      </c>
      <c r="G69" s="45" t="str">
        <f t="shared" si="14"/>
        <v/>
      </c>
      <c r="H69" s="45" t="str">
        <f t="shared" si="15"/>
        <v/>
      </c>
      <c r="I69" s="45" t="str">
        <f t="shared" si="16"/>
        <v/>
      </c>
      <c r="J69" s="45" t="str">
        <f t="shared" si="17"/>
        <v/>
      </c>
      <c r="K69" s="46"/>
      <c r="M69" s="48" t="str">
        <f t="shared" si="8"/>
        <v/>
      </c>
      <c r="N69" s="48" t="str">
        <f t="shared" si="9"/>
        <v/>
      </c>
    </row>
    <row r="70" spans="1:14">
      <c r="A70" s="43"/>
      <c r="B70" s="43"/>
      <c r="C70" s="43"/>
      <c r="D70" s="43"/>
      <c r="E70" s="44" t="str">
        <f t="shared" si="12"/>
        <v/>
      </c>
      <c r="F70" s="45" t="str">
        <f t="shared" si="13"/>
        <v/>
      </c>
      <c r="G70" s="45" t="str">
        <f t="shared" si="14"/>
        <v/>
      </c>
      <c r="H70" s="45" t="str">
        <f t="shared" si="15"/>
        <v/>
      </c>
      <c r="I70" s="45" t="str">
        <f t="shared" si="16"/>
        <v/>
      </c>
      <c r="J70" s="45" t="str">
        <f t="shared" si="17"/>
        <v/>
      </c>
      <c r="K70" s="46"/>
      <c r="M70" s="48" t="str">
        <f t="shared" ref="M70:M133" si="18">G68</f>
        <v/>
      </c>
      <c r="N70" s="48" t="str">
        <f t="shared" si="9"/>
        <v/>
      </c>
    </row>
    <row r="71" spans="1:14">
      <c r="A71" s="43"/>
      <c r="B71" s="43"/>
      <c r="C71" s="43"/>
      <c r="D71" s="43"/>
      <c r="E71" s="44" t="str">
        <f t="shared" si="12"/>
        <v/>
      </c>
      <c r="F71" s="45" t="str">
        <f t="shared" si="13"/>
        <v/>
      </c>
      <c r="G71" s="45" t="str">
        <f t="shared" si="14"/>
        <v/>
      </c>
      <c r="H71" s="45" t="str">
        <f t="shared" si="15"/>
        <v/>
      </c>
      <c r="I71" s="45" t="str">
        <f t="shared" si="16"/>
        <v/>
      </c>
      <c r="J71" s="45" t="str">
        <f t="shared" si="17"/>
        <v/>
      </c>
      <c r="K71" s="46"/>
      <c r="M71" s="48" t="str">
        <f t="shared" si="18"/>
        <v/>
      </c>
      <c r="N71" s="48" t="str">
        <f t="shared" ref="N71:N134" si="19">G68</f>
        <v/>
      </c>
    </row>
    <row r="72" spans="1:14">
      <c r="A72" s="43"/>
      <c r="B72" s="43"/>
      <c r="C72" s="43"/>
      <c r="D72" s="43"/>
      <c r="E72" s="44" t="str">
        <f t="shared" si="12"/>
        <v/>
      </c>
      <c r="F72" s="45" t="str">
        <f t="shared" si="13"/>
        <v/>
      </c>
      <c r="G72" s="45" t="str">
        <f t="shared" si="14"/>
        <v/>
      </c>
      <c r="H72" s="45" t="str">
        <f t="shared" si="15"/>
        <v/>
      </c>
      <c r="I72" s="45" t="str">
        <f t="shared" si="16"/>
        <v/>
      </c>
      <c r="J72" s="45" t="str">
        <f t="shared" si="17"/>
        <v/>
      </c>
      <c r="K72" s="46"/>
      <c r="M72" s="48" t="str">
        <f t="shared" si="18"/>
        <v/>
      </c>
      <c r="N72" s="48" t="str">
        <f t="shared" si="19"/>
        <v/>
      </c>
    </row>
    <row r="73" spans="1:14">
      <c r="A73" s="43"/>
      <c r="B73" s="43"/>
      <c r="C73" s="43"/>
      <c r="D73" s="43"/>
      <c r="E73" s="44" t="str">
        <f t="shared" si="12"/>
        <v/>
      </c>
      <c r="F73" s="45" t="str">
        <f t="shared" si="13"/>
        <v/>
      </c>
      <c r="G73" s="45" t="str">
        <f t="shared" si="14"/>
        <v/>
      </c>
      <c r="H73" s="45" t="str">
        <f t="shared" si="15"/>
        <v/>
      </c>
      <c r="I73" s="45" t="str">
        <f t="shared" si="16"/>
        <v/>
      </c>
      <c r="J73" s="45" t="str">
        <f t="shared" si="17"/>
        <v/>
      </c>
      <c r="K73" s="46"/>
      <c r="M73" s="48" t="str">
        <f t="shared" si="18"/>
        <v/>
      </c>
      <c r="N73" s="48" t="str">
        <f t="shared" si="19"/>
        <v/>
      </c>
    </row>
    <row r="74" spans="1:14">
      <c r="A74" s="43"/>
      <c r="B74" s="43"/>
      <c r="C74" s="43"/>
      <c r="D74" s="43"/>
      <c r="E74" s="44" t="str">
        <f t="shared" si="12"/>
        <v/>
      </c>
      <c r="F74" s="45" t="str">
        <f t="shared" si="13"/>
        <v/>
      </c>
      <c r="G74" s="45" t="str">
        <f t="shared" si="14"/>
        <v/>
      </c>
      <c r="H74" s="45" t="str">
        <f t="shared" si="15"/>
        <v/>
      </c>
      <c r="I74" s="45" t="str">
        <f t="shared" si="16"/>
        <v/>
      </c>
      <c r="J74" s="45" t="str">
        <f t="shared" si="17"/>
        <v/>
      </c>
      <c r="K74" s="46"/>
      <c r="M74" s="48" t="str">
        <f t="shared" si="18"/>
        <v/>
      </c>
      <c r="N74" s="48" t="str">
        <f t="shared" si="19"/>
        <v/>
      </c>
    </row>
    <row r="75" spans="1:14">
      <c r="A75" s="43"/>
      <c r="B75" s="43"/>
      <c r="C75" s="43"/>
      <c r="D75" s="43"/>
      <c r="E75" s="44" t="str">
        <f t="shared" si="12"/>
        <v/>
      </c>
      <c r="F75" s="45" t="str">
        <f t="shared" si="13"/>
        <v/>
      </c>
      <c r="G75" s="45" t="str">
        <f t="shared" si="14"/>
        <v/>
      </c>
      <c r="H75" s="45" t="str">
        <f t="shared" si="15"/>
        <v/>
      </c>
      <c r="I75" s="45" t="str">
        <f t="shared" si="16"/>
        <v/>
      </c>
      <c r="J75" s="45" t="str">
        <f t="shared" si="17"/>
        <v/>
      </c>
      <c r="K75" s="46"/>
      <c r="M75" s="48" t="str">
        <f t="shared" si="18"/>
        <v/>
      </c>
      <c r="N75" s="48" t="str">
        <f t="shared" si="19"/>
        <v/>
      </c>
    </row>
    <row r="76" spans="1:14">
      <c r="A76" s="43"/>
      <c r="B76" s="43"/>
      <c r="C76" s="43"/>
      <c r="D76" s="43"/>
      <c r="E76" s="44" t="str">
        <f t="shared" si="12"/>
        <v/>
      </c>
      <c r="F76" s="45" t="str">
        <f t="shared" si="13"/>
        <v/>
      </c>
      <c r="G76" s="45" t="str">
        <f t="shared" si="14"/>
        <v/>
      </c>
      <c r="H76" s="45" t="str">
        <f t="shared" si="15"/>
        <v/>
      </c>
      <c r="I76" s="45" t="str">
        <f t="shared" si="16"/>
        <v/>
      </c>
      <c r="J76" s="45" t="str">
        <f t="shared" si="17"/>
        <v/>
      </c>
      <c r="K76" s="46"/>
      <c r="M76" s="48" t="str">
        <f t="shared" si="18"/>
        <v/>
      </c>
      <c r="N76" s="48" t="str">
        <f t="shared" si="19"/>
        <v/>
      </c>
    </row>
    <row r="77" spans="1:14">
      <c r="A77" s="43"/>
      <c r="B77" s="43"/>
      <c r="C77" s="43"/>
      <c r="D77" s="43"/>
      <c r="E77" s="44" t="str">
        <f t="shared" si="12"/>
        <v/>
      </c>
      <c r="F77" s="45" t="str">
        <f t="shared" si="13"/>
        <v/>
      </c>
      <c r="G77" s="45" t="str">
        <f t="shared" si="14"/>
        <v/>
      </c>
      <c r="H77" s="45" t="str">
        <f t="shared" si="15"/>
        <v/>
      </c>
      <c r="I77" s="45" t="str">
        <f t="shared" si="16"/>
        <v/>
      </c>
      <c r="J77" s="45" t="str">
        <f t="shared" si="17"/>
        <v/>
      </c>
      <c r="K77" s="46"/>
      <c r="M77" s="48" t="str">
        <f t="shared" si="18"/>
        <v/>
      </c>
      <c r="N77" s="48" t="str">
        <f t="shared" si="19"/>
        <v/>
      </c>
    </row>
    <row r="78" spans="1:14">
      <c r="A78" s="43"/>
      <c r="B78" s="43"/>
      <c r="C78" s="43"/>
      <c r="D78" s="43"/>
      <c r="E78" s="44" t="str">
        <f t="shared" si="12"/>
        <v/>
      </c>
      <c r="F78" s="45" t="str">
        <f t="shared" si="13"/>
        <v/>
      </c>
      <c r="G78" s="45" t="str">
        <f t="shared" si="14"/>
        <v/>
      </c>
      <c r="H78" s="45" t="str">
        <f t="shared" si="15"/>
        <v/>
      </c>
      <c r="I78" s="45" t="str">
        <f t="shared" si="16"/>
        <v/>
      </c>
      <c r="J78" s="45" t="str">
        <f t="shared" si="17"/>
        <v/>
      </c>
      <c r="K78" s="46"/>
      <c r="M78" s="48" t="str">
        <f t="shared" si="18"/>
        <v/>
      </c>
      <c r="N78" s="48" t="str">
        <f t="shared" si="19"/>
        <v/>
      </c>
    </row>
    <row r="79" spans="1:14">
      <c r="A79" s="43"/>
      <c r="B79" s="43"/>
      <c r="C79" s="43"/>
      <c r="D79" s="43"/>
      <c r="E79" s="44" t="str">
        <f t="shared" si="12"/>
        <v/>
      </c>
      <c r="F79" s="45" t="str">
        <f t="shared" si="13"/>
        <v/>
      </c>
      <c r="G79" s="45" t="str">
        <f t="shared" si="14"/>
        <v/>
      </c>
      <c r="H79" s="45" t="str">
        <f t="shared" si="15"/>
        <v/>
      </c>
      <c r="I79" s="45" t="str">
        <f t="shared" si="16"/>
        <v/>
      </c>
      <c r="J79" s="45" t="str">
        <f t="shared" si="17"/>
        <v/>
      </c>
      <c r="K79" s="46"/>
      <c r="M79" s="48" t="str">
        <f t="shared" si="18"/>
        <v/>
      </c>
      <c r="N79" s="48" t="str">
        <f t="shared" si="19"/>
        <v/>
      </c>
    </row>
    <row r="80" spans="1:14">
      <c r="A80" s="43"/>
      <c r="B80" s="43"/>
      <c r="C80" s="43"/>
      <c r="D80" s="43"/>
      <c r="E80" s="44" t="str">
        <f t="shared" si="12"/>
        <v/>
      </c>
      <c r="F80" s="45" t="str">
        <f t="shared" si="13"/>
        <v/>
      </c>
      <c r="G80" s="45" t="str">
        <f t="shared" si="14"/>
        <v/>
      </c>
      <c r="H80" s="45" t="str">
        <f t="shared" si="15"/>
        <v/>
      </c>
      <c r="I80" s="45" t="str">
        <f t="shared" si="16"/>
        <v/>
      </c>
      <c r="J80" s="45" t="str">
        <f t="shared" si="17"/>
        <v/>
      </c>
      <c r="K80" s="46"/>
      <c r="M80" s="48" t="str">
        <f t="shared" si="18"/>
        <v/>
      </c>
      <c r="N80" s="48" t="str">
        <f t="shared" si="19"/>
        <v/>
      </c>
    </row>
    <row r="81" spans="1:14">
      <c r="A81" s="43"/>
      <c r="B81" s="43"/>
      <c r="C81" s="43"/>
      <c r="D81" s="43"/>
      <c r="E81" s="44" t="str">
        <f t="shared" si="12"/>
        <v/>
      </c>
      <c r="F81" s="45" t="str">
        <f t="shared" si="13"/>
        <v/>
      </c>
      <c r="G81" s="45" t="str">
        <f t="shared" si="14"/>
        <v/>
      </c>
      <c r="H81" s="45" t="str">
        <f t="shared" si="15"/>
        <v/>
      </c>
      <c r="I81" s="45" t="str">
        <f t="shared" si="16"/>
        <v/>
      </c>
      <c r="J81" s="45" t="str">
        <f t="shared" si="17"/>
        <v/>
      </c>
      <c r="K81" s="46"/>
      <c r="M81" s="48" t="str">
        <f t="shared" si="18"/>
        <v/>
      </c>
      <c r="N81" s="48" t="str">
        <f t="shared" si="19"/>
        <v/>
      </c>
    </row>
    <row r="82" spans="1:14">
      <c r="A82" s="43"/>
      <c r="B82" s="43"/>
      <c r="C82" s="43"/>
      <c r="D82" s="43"/>
      <c r="E82" s="44" t="str">
        <f t="shared" si="12"/>
        <v/>
      </c>
      <c r="F82" s="45" t="str">
        <f t="shared" si="13"/>
        <v/>
      </c>
      <c r="G82" s="45" t="str">
        <f t="shared" si="14"/>
        <v/>
      </c>
      <c r="H82" s="45" t="str">
        <f t="shared" si="15"/>
        <v/>
      </c>
      <c r="I82" s="45" t="str">
        <f t="shared" si="16"/>
        <v/>
      </c>
      <c r="J82" s="45" t="str">
        <f t="shared" si="17"/>
        <v/>
      </c>
      <c r="K82" s="46"/>
      <c r="M82" s="48" t="str">
        <f t="shared" si="18"/>
        <v/>
      </c>
      <c r="N82" s="48" t="str">
        <f t="shared" si="19"/>
        <v/>
      </c>
    </row>
    <row r="83" spans="1:14">
      <c r="A83" s="43"/>
      <c r="B83" s="43"/>
      <c r="C83" s="43"/>
      <c r="D83" s="43"/>
      <c r="E83" s="44" t="str">
        <f t="shared" si="12"/>
        <v/>
      </c>
      <c r="F83" s="45" t="str">
        <f t="shared" si="13"/>
        <v/>
      </c>
      <c r="G83" s="45" t="str">
        <f t="shared" si="14"/>
        <v/>
      </c>
      <c r="H83" s="45" t="str">
        <f t="shared" si="15"/>
        <v/>
      </c>
      <c r="I83" s="45" t="str">
        <f t="shared" si="16"/>
        <v/>
      </c>
      <c r="J83" s="45" t="str">
        <f t="shared" si="17"/>
        <v/>
      </c>
      <c r="K83" s="46"/>
      <c r="M83" s="48" t="str">
        <f t="shared" si="18"/>
        <v/>
      </c>
      <c r="N83" s="48" t="str">
        <f t="shared" si="19"/>
        <v/>
      </c>
    </row>
    <row r="84" spans="1:14">
      <c r="A84" s="43"/>
      <c r="B84" s="43"/>
      <c r="C84" s="43"/>
      <c r="D84" s="43"/>
      <c r="E84" s="44" t="str">
        <f t="shared" si="12"/>
        <v/>
      </c>
      <c r="F84" s="45" t="str">
        <f t="shared" si="13"/>
        <v/>
      </c>
      <c r="G84" s="45" t="str">
        <f t="shared" si="14"/>
        <v/>
      </c>
      <c r="H84" s="45" t="str">
        <f t="shared" si="15"/>
        <v/>
      </c>
      <c r="I84" s="45" t="str">
        <f t="shared" si="16"/>
        <v/>
      </c>
      <c r="J84" s="45" t="str">
        <f t="shared" si="17"/>
        <v/>
      </c>
      <c r="K84" s="46"/>
      <c r="M84" s="48" t="str">
        <f t="shared" si="18"/>
        <v/>
      </c>
      <c r="N84" s="48" t="str">
        <f t="shared" si="19"/>
        <v/>
      </c>
    </row>
    <row r="85" spans="1:14">
      <c r="A85" s="43"/>
      <c r="B85" s="43"/>
      <c r="C85" s="43"/>
      <c r="D85" s="43"/>
      <c r="E85" s="44" t="str">
        <f t="shared" si="12"/>
        <v/>
      </c>
      <c r="F85" s="45" t="str">
        <f t="shared" si="13"/>
        <v/>
      </c>
      <c r="G85" s="45" t="str">
        <f t="shared" si="14"/>
        <v/>
      </c>
      <c r="H85" s="45" t="str">
        <f t="shared" si="15"/>
        <v/>
      </c>
      <c r="I85" s="45" t="str">
        <f t="shared" si="16"/>
        <v/>
      </c>
      <c r="J85" s="45" t="str">
        <f t="shared" si="17"/>
        <v/>
      </c>
      <c r="K85" s="46"/>
      <c r="M85" s="48" t="str">
        <f t="shared" si="18"/>
        <v/>
      </c>
      <c r="N85" s="48" t="str">
        <f t="shared" si="19"/>
        <v/>
      </c>
    </row>
    <row r="86" spans="1:14">
      <c r="A86" s="43"/>
      <c r="B86" s="43"/>
      <c r="C86" s="43"/>
      <c r="D86" s="43"/>
      <c r="E86" s="44" t="str">
        <f t="shared" si="12"/>
        <v/>
      </c>
      <c r="F86" s="45" t="str">
        <f t="shared" si="13"/>
        <v/>
      </c>
      <c r="G86" s="45" t="str">
        <f t="shared" si="14"/>
        <v/>
      </c>
      <c r="H86" s="45" t="str">
        <f t="shared" si="15"/>
        <v/>
      </c>
      <c r="I86" s="45" t="str">
        <f t="shared" si="16"/>
        <v/>
      </c>
      <c r="J86" s="45" t="str">
        <f t="shared" si="17"/>
        <v/>
      </c>
      <c r="K86" s="46"/>
      <c r="M86" s="48" t="str">
        <f t="shared" si="18"/>
        <v/>
      </c>
      <c r="N86" s="48" t="str">
        <f t="shared" si="19"/>
        <v/>
      </c>
    </row>
    <row r="87" spans="1:14">
      <c r="A87" s="43"/>
      <c r="B87" s="43"/>
      <c r="C87" s="43"/>
      <c r="D87" s="43"/>
      <c r="E87" s="44" t="str">
        <f t="shared" si="12"/>
        <v/>
      </c>
      <c r="F87" s="45" t="str">
        <f t="shared" si="13"/>
        <v/>
      </c>
      <c r="G87" s="45" t="str">
        <f t="shared" si="14"/>
        <v/>
      </c>
      <c r="H87" s="45" t="str">
        <f t="shared" si="15"/>
        <v/>
      </c>
      <c r="I87" s="45" t="str">
        <f t="shared" si="16"/>
        <v/>
      </c>
      <c r="J87" s="45" t="str">
        <f t="shared" si="17"/>
        <v/>
      </c>
      <c r="K87" s="46"/>
      <c r="M87" s="48" t="str">
        <f t="shared" si="18"/>
        <v/>
      </c>
      <c r="N87" s="48" t="str">
        <f t="shared" si="19"/>
        <v/>
      </c>
    </row>
    <row r="88" spans="1:14">
      <c r="A88" s="43"/>
      <c r="B88" s="43"/>
      <c r="C88" s="43"/>
      <c r="D88" s="43"/>
      <c r="E88" s="44" t="str">
        <f t="shared" si="12"/>
        <v/>
      </c>
      <c r="F88" s="45" t="str">
        <f t="shared" si="13"/>
        <v/>
      </c>
      <c r="G88" s="45" t="str">
        <f t="shared" si="14"/>
        <v/>
      </c>
      <c r="H88" s="45" t="str">
        <f t="shared" si="15"/>
        <v/>
      </c>
      <c r="I88" s="45" t="str">
        <f t="shared" si="16"/>
        <v/>
      </c>
      <c r="J88" s="45" t="str">
        <f t="shared" si="17"/>
        <v/>
      </c>
      <c r="K88" s="46"/>
      <c r="M88" s="48" t="str">
        <f t="shared" si="18"/>
        <v/>
      </c>
      <c r="N88" s="48" t="str">
        <f t="shared" si="19"/>
        <v/>
      </c>
    </row>
    <row r="89" spans="1:14">
      <c r="A89" s="43"/>
      <c r="B89" s="43"/>
      <c r="C89" s="43"/>
      <c r="D89" s="43"/>
      <c r="E89" s="44" t="str">
        <f t="shared" si="12"/>
        <v/>
      </c>
      <c r="F89" s="45" t="str">
        <f t="shared" si="13"/>
        <v/>
      </c>
      <c r="G89" s="45" t="str">
        <f t="shared" si="14"/>
        <v/>
      </c>
      <c r="H89" s="45" t="str">
        <f t="shared" si="15"/>
        <v/>
      </c>
      <c r="I89" s="45" t="str">
        <f t="shared" si="16"/>
        <v/>
      </c>
      <c r="J89" s="45" t="str">
        <f t="shared" si="17"/>
        <v/>
      </c>
      <c r="K89" s="46"/>
      <c r="M89" s="48" t="str">
        <f t="shared" si="18"/>
        <v/>
      </c>
      <c r="N89" s="48" t="str">
        <f t="shared" si="19"/>
        <v/>
      </c>
    </row>
    <row r="90" spans="1:14">
      <c r="A90" s="43"/>
      <c r="B90" s="43"/>
      <c r="C90" s="43"/>
      <c r="D90" s="43"/>
      <c r="E90" s="44" t="str">
        <f t="shared" si="12"/>
        <v/>
      </c>
      <c r="F90" s="45" t="str">
        <f t="shared" si="13"/>
        <v/>
      </c>
      <c r="G90" s="45" t="str">
        <f t="shared" si="14"/>
        <v/>
      </c>
      <c r="H90" s="45" t="str">
        <f t="shared" si="15"/>
        <v/>
      </c>
      <c r="I90" s="45" t="str">
        <f t="shared" si="16"/>
        <v/>
      </c>
      <c r="J90" s="45" t="str">
        <f t="shared" si="17"/>
        <v/>
      </c>
      <c r="K90" s="46"/>
      <c r="M90" s="48" t="str">
        <f t="shared" si="18"/>
        <v/>
      </c>
      <c r="N90" s="48" t="str">
        <f t="shared" si="19"/>
        <v/>
      </c>
    </row>
    <row r="91" spans="1:14">
      <c r="A91" s="43"/>
      <c r="B91" s="43"/>
      <c r="C91" s="43"/>
      <c r="D91" s="43"/>
      <c r="E91" s="44" t="str">
        <f t="shared" si="12"/>
        <v/>
      </c>
      <c r="F91" s="45" t="str">
        <f t="shared" si="13"/>
        <v/>
      </c>
      <c r="G91" s="45" t="str">
        <f t="shared" si="14"/>
        <v/>
      </c>
      <c r="H91" s="45" t="str">
        <f t="shared" si="15"/>
        <v/>
      </c>
      <c r="I91" s="45" t="str">
        <f t="shared" si="16"/>
        <v/>
      </c>
      <c r="J91" s="45" t="str">
        <f t="shared" si="17"/>
        <v/>
      </c>
      <c r="K91" s="46"/>
      <c r="M91" s="48" t="str">
        <f t="shared" si="18"/>
        <v/>
      </c>
      <c r="N91" s="48" t="str">
        <f t="shared" si="19"/>
        <v/>
      </c>
    </row>
    <row r="92" spans="1:14">
      <c r="A92" s="43"/>
      <c r="B92" s="43"/>
      <c r="C92" s="43"/>
      <c r="D92" s="43"/>
      <c r="E92" s="44" t="str">
        <f t="shared" si="12"/>
        <v/>
      </c>
      <c r="F92" s="45" t="str">
        <f t="shared" si="13"/>
        <v/>
      </c>
      <c r="G92" s="45" t="str">
        <f t="shared" si="14"/>
        <v/>
      </c>
      <c r="H92" s="45" t="str">
        <f t="shared" si="15"/>
        <v/>
      </c>
      <c r="I92" s="45" t="str">
        <f t="shared" si="16"/>
        <v/>
      </c>
      <c r="J92" s="45" t="str">
        <f t="shared" si="17"/>
        <v/>
      </c>
      <c r="K92" s="46"/>
      <c r="M92" s="48" t="str">
        <f t="shared" si="18"/>
        <v/>
      </c>
      <c r="N92" s="48" t="str">
        <f t="shared" si="19"/>
        <v/>
      </c>
    </row>
    <row r="93" spans="1:14">
      <c r="A93" s="43"/>
      <c r="B93" s="43"/>
      <c r="C93" s="43"/>
      <c r="D93" s="43"/>
      <c r="E93" s="44" t="str">
        <f t="shared" si="12"/>
        <v/>
      </c>
      <c r="F93" s="45" t="str">
        <f t="shared" si="13"/>
        <v/>
      </c>
      <c r="G93" s="45" t="str">
        <f t="shared" si="14"/>
        <v/>
      </c>
      <c r="H93" s="45" t="str">
        <f t="shared" si="15"/>
        <v/>
      </c>
      <c r="I93" s="45" t="str">
        <f t="shared" si="16"/>
        <v/>
      </c>
      <c r="J93" s="45" t="str">
        <f t="shared" si="17"/>
        <v/>
      </c>
      <c r="K93" s="46"/>
      <c r="M93" s="48" t="str">
        <f t="shared" si="18"/>
        <v/>
      </c>
      <c r="N93" s="48" t="str">
        <f t="shared" si="19"/>
        <v/>
      </c>
    </row>
    <row r="94" spans="1:14">
      <c r="A94" s="43"/>
      <c r="B94" s="43"/>
      <c r="C94" s="43"/>
      <c r="D94" s="43"/>
      <c r="E94" s="44" t="str">
        <f t="shared" si="12"/>
        <v/>
      </c>
      <c r="F94" s="45" t="str">
        <f t="shared" si="13"/>
        <v/>
      </c>
      <c r="G94" s="45" t="str">
        <f t="shared" si="14"/>
        <v/>
      </c>
      <c r="H94" s="45" t="str">
        <f t="shared" si="15"/>
        <v/>
      </c>
      <c r="I94" s="45" t="str">
        <f t="shared" si="16"/>
        <v/>
      </c>
      <c r="J94" s="45" t="str">
        <f t="shared" si="17"/>
        <v/>
      </c>
      <c r="K94" s="46"/>
      <c r="M94" s="48" t="str">
        <f t="shared" si="18"/>
        <v/>
      </c>
      <c r="N94" s="48" t="str">
        <f t="shared" si="19"/>
        <v/>
      </c>
    </row>
    <row r="95" spans="1:14">
      <c r="A95" s="43"/>
      <c r="B95" s="43"/>
      <c r="C95" s="43"/>
      <c r="D95" s="43"/>
      <c r="E95" s="44" t="str">
        <f t="shared" si="12"/>
        <v/>
      </c>
      <c r="F95" s="45" t="str">
        <f t="shared" si="13"/>
        <v/>
      </c>
      <c r="G95" s="45" t="str">
        <f t="shared" si="14"/>
        <v/>
      </c>
      <c r="H95" s="45" t="str">
        <f t="shared" si="15"/>
        <v/>
      </c>
      <c r="I95" s="45" t="str">
        <f t="shared" si="16"/>
        <v/>
      </c>
      <c r="J95" s="45" t="str">
        <f t="shared" si="17"/>
        <v/>
      </c>
      <c r="K95" s="46"/>
      <c r="M95" s="48" t="str">
        <f t="shared" si="18"/>
        <v/>
      </c>
      <c r="N95" s="48" t="str">
        <f t="shared" si="19"/>
        <v/>
      </c>
    </row>
    <row r="96" spans="1:14">
      <c r="A96" s="43"/>
      <c r="B96" s="43"/>
      <c r="C96" s="43"/>
      <c r="D96" s="43"/>
      <c r="E96" s="44" t="str">
        <f t="shared" si="12"/>
        <v/>
      </c>
      <c r="F96" s="45" t="str">
        <f t="shared" si="13"/>
        <v/>
      </c>
      <c r="G96" s="45" t="str">
        <f t="shared" si="14"/>
        <v/>
      </c>
      <c r="H96" s="45" t="str">
        <f t="shared" si="15"/>
        <v/>
      </c>
      <c r="I96" s="45" t="str">
        <f t="shared" si="16"/>
        <v/>
      </c>
      <c r="J96" s="45" t="str">
        <f t="shared" si="17"/>
        <v/>
      </c>
      <c r="K96" s="46"/>
      <c r="M96" s="48" t="str">
        <f t="shared" si="18"/>
        <v/>
      </c>
      <c r="N96" s="48" t="str">
        <f t="shared" si="19"/>
        <v/>
      </c>
    </row>
    <row r="97" spans="1:14">
      <c r="A97" s="43"/>
      <c r="B97" s="43"/>
      <c r="C97" s="43"/>
      <c r="D97" s="43"/>
      <c r="E97" s="44" t="str">
        <f t="shared" si="12"/>
        <v/>
      </c>
      <c r="F97" s="45" t="str">
        <f t="shared" si="13"/>
        <v/>
      </c>
      <c r="G97" s="45" t="str">
        <f t="shared" si="14"/>
        <v/>
      </c>
      <c r="H97" s="45" t="str">
        <f t="shared" si="15"/>
        <v/>
      </c>
      <c r="I97" s="45" t="str">
        <f t="shared" si="16"/>
        <v/>
      </c>
      <c r="J97" s="45" t="str">
        <f t="shared" si="17"/>
        <v/>
      </c>
      <c r="K97" s="46"/>
      <c r="M97" s="48" t="str">
        <f t="shared" si="18"/>
        <v/>
      </c>
      <c r="N97" s="48" t="str">
        <f t="shared" si="19"/>
        <v/>
      </c>
    </row>
    <row r="98" spans="1:14">
      <c r="A98" s="43"/>
      <c r="B98" s="43"/>
      <c r="C98" s="43"/>
      <c r="D98" s="43"/>
      <c r="E98" s="44" t="str">
        <f t="shared" si="12"/>
        <v/>
      </c>
      <c r="F98" s="45" t="str">
        <f t="shared" si="13"/>
        <v/>
      </c>
      <c r="G98" s="45" t="str">
        <f t="shared" si="14"/>
        <v/>
      </c>
      <c r="H98" s="45" t="str">
        <f t="shared" si="15"/>
        <v/>
      </c>
      <c r="I98" s="45" t="str">
        <f t="shared" si="16"/>
        <v/>
      </c>
      <c r="J98" s="45" t="str">
        <f t="shared" si="17"/>
        <v/>
      </c>
      <c r="K98" s="46"/>
      <c r="M98" s="48" t="str">
        <f t="shared" si="18"/>
        <v/>
      </c>
      <c r="N98" s="48" t="str">
        <f t="shared" si="19"/>
        <v/>
      </c>
    </row>
    <row r="99" spans="1:14">
      <c r="A99" s="43"/>
      <c r="B99" s="43"/>
      <c r="C99" s="43"/>
      <c r="D99" s="43"/>
      <c r="E99" s="44" t="str">
        <f t="shared" si="12"/>
        <v/>
      </c>
      <c r="F99" s="45" t="str">
        <f t="shared" si="13"/>
        <v/>
      </c>
      <c r="G99" s="45" t="str">
        <f t="shared" si="14"/>
        <v/>
      </c>
      <c r="H99" s="45" t="str">
        <f t="shared" si="15"/>
        <v/>
      </c>
      <c r="I99" s="45" t="str">
        <f t="shared" si="16"/>
        <v/>
      </c>
      <c r="J99" s="45" t="str">
        <f t="shared" si="17"/>
        <v/>
      </c>
      <c r="K99" s="46"/>
      <c r="M99" s="48" t="str">
        <f t="shared" si="18"/>
        <v/>
      </c>
      <c r="N99" s="48" t="str">
        <f t="shared" si="19"/>
        <v/>
      </c>
    </row>
    <row r="100" spans="1:14">
      <c r="A100" s="43"/>
      <c r="B100" s="43"/>
      <c r="C100" s="43"/>
      <c r="D100" s="43"/>
      <c r="E100" s="44" t="str">
        <f t="shared" si="12"/>
        <v/>
      </c>
      <c r="F100" s="45" t="str">
        <f t="shared" si="13"/>
        <v/>
      </c>
      <c r="G100" s="45" t="str">
        <f t="shared" si="14"/>
        <v/>
      </c>
      <c r="H100" s="45" t="str">
        <f t="shared" si="15"/>
        <v/>
      </c>
      <c r="I100" s="45" t="str">
        <f t="shared" si="16"/>
        <v/>
      </c>
      <c r="J100" s="45" t="str">
        <f t="shared" si="17"/>
        <v/>
      </c>
      <c r="K100" s="46"/>
      <c r="M100" s="48" t="str">
        <f t="shared" si="18"/>
        <v/>
      </c>
      <c r="N100" s="48" t="str">
        <f t="shared" si="19"/>
        <v/>
      </c>
    </row>
    <row r="101" spans="1:14">
      <c r="A101" s="43"/>
      <c r="B101" s="43"/>
      <c r="C101" s="43"/>
      <c r="D101" s="43"/>
      <c r="E101" s="44" t="str">
        <f t="shared" si="12"/>
        <v/>
      </c>
      <c r="F101" s="45" t="str">
        <f t="shared" si="13"/>
        <v/>
      </c>
      <c r="G101" s="45" t="str">
        <f t="shared" si="14"/>
        <v/>
      </c>
      <c r="H101" s="45" t="str">
        <f t="shared" si="15"/>
        <v/>
      </c>
      <c r="I101" s="45" t="str">
        <f t="shared" si="16"/>
        <v/>
      </c>
      <c r="J101" s="45" t="str">
        <f t="shared" si="17"/>
        <v/>
      </c>
      <c r="K101" s="46"/>
      <c r="M101" s="48" t="str">
        <f t="shared" si="18"/>
        <v/>
      </c>
      <c r="N101" s="48" t="str">
        <f t="shared" si="19"/>
        <v/>
      </c>
    </row>
    <row r="102" spans="1:14">
      <c r="A102" s="43"/>
      <c r="B102" s="43"/>
      <c r="C102" s="43"/>
      <c r="D102" s="43"/>
      <c r="E102" s="44" t="str">
        <f t="shared" si="12"/>
        <v/>
      </c>
      <c r="F102" s="45" t="str">
        <f t="shared" si="13"/>
        <v/>
      </c>
      <c r="G102" s="45" t="str">
        <f t="shared" si="14"/>
        <v/>
      </c>
      <c r="H102" s="45" t="str">
        <f t="shared" si="15"/>
        <v/>
      </c>
      <c r="I102" s="45" t="str">
        <f t="shared" si="16"/>
        <v/>
      </c>
      <c r="J102" s="45" t="str">
        <f t="shared" si="17"/>
        <v/>
      </c>
      <c r="K102" s="46"/>
      <c r="M102" s="48" t="str">
        <f t="shared" si="18"/>
        <v/>
      </c>
      <c r="N102" s="48" t="str">
        <f t="shared" si="19"/>
        <v/>
      </c>
    </row>
    <row r="103" spans="1:14">
      <c r="A103" s="43"/>
      <c r="B103" s="43"/>
      <c r="C103" s="43"/>
      <c r="D103" s="43"/>
      <c r="E103" s="44" t="str">
        <f t="shared" si="12"/>
        <v/>
      </c>
      <c r="F103" s="45" t="str">
        <f t="shared" si="13"/>
        <v/>
      </c>
      <c r="G103" s="45" t="str">
        <f t="shared" si="14"/>
        <v/>
      </c>
      <c r="H103" s="45" t="str">
        <f t="shared" si="15"/>
        <v/>
      </c>
      <c r="I103" s="45" t="str">
        <f t="shared" si="16"/>
        <v/>
      </c>
      <c r="J103" s="45" t="str">
        <f t="shared" si="17"/>
        <v/>
      </c>
      <c r="K103" s="46"/>
      <c r="M103" s="48" t="str">
        <f t="shared" si="18"/>
        <v/>
      </c>
      <c r="N103" s="48" t="str">
        <f t="shared" si="19"/>
        <v/>
      </c>
    </row>
    <row r="104" spans="1:14">
      <c r="A104" s="43"/>
      <c r="B104" s="43"/>
      <c r="C104" s="43"/>
      <c r="D104" s="43"/>
      <c r="E104" s="44" t="str">
        <f t="shared" si="12"/>
        <v/>
      </c>
      <c r="F104" s="45" t="str">
        <f t="shared" si="13"/>
        <v/>
      </c>
      <c r="G104" s="45" t="str">
        <f t="shared" si="14"/>
        <v/>
      </c>
      <c r="H104" s="45" t="str">
        <f t="shared" si="15"/>
        <v/>
      </c>
      <c r="I104" s="45" t="str">
        <f t="shared" si="16"/>
        <v/>
      </c>
      <c r="J104" s="45" t="str">
        <f t="shared" si="17"/>
        <v/>
      </c>
      <c r="K104" s="46"/>
      <c r="M104" s="48" t="str">
        <f t="shared" si="18"/>
        <v/>
      </c>
      <c r="N104" s="48" t="str">
        <f t="shared" si="19"/>
        <v/>
      </c>
    </row>
    <row r="105" spans="1:14">
      <c r="A105" s="43"/>
      <c r="B105" s="43"/>
      <c r="C105" s="43"/>
      <c r="D105" s="43"/>
      <c r="E105" s="44" t="str">
        <f t="shared" si="12"/>
        <v/>
      </c>
      <c r="F105" s="45" t="str">
        <f t="shared" si="13"/>
        <v/>
      </c>
      <c r="G105" s="45" t="str">
        <f t="shared" si="14"/>
        <v/>
      </c>
      <c r="H105" s="45" t="str">
        <f t="shared" si="15"/>
        <v/>
      </c>
      <c r="I105" s="45" t="str">
        <f t="shared" si="16"/>
        <v/>
      </c>
      <c r="J105" s="45" t="str">
        <f t="shared" si="17"/>
        <v/>
      </c>
      <c r="K105" s="46"/>
      <c r="M105" s="48" t="str">
        <f t="shared" si="18"/>
        <v/>
      </c>
      <c r="N105" s="48" t="str">
        <f t="shared" si="19"/>
        <v/>
      </c>
    </row>
    <row r="106" spans="1:14">
      <c r="A106" s="43"/>
      <c r="B106" s="43"/>
      <c r="C106" s="43"/>
      <c r="D106" s="43"/>
      <c r="E106" s="44" t="str">
        <f t="shared" si="12"/>
        <v/>
      </c>
      <c r="F106" s="45" t="str">
        <f t="shared" si="13"/>
        <v/>
      </c>
      <c r="G106" s="45" t="str">
        <f t="shared" si="14"/>
        <v/>
      </c>
      <c r="H106" s="45" t="str">
        <f t="shared" si="15"/>
        <v/>
      </c>
      <c r="I106" s="45" t="str">
        <f t="shared" si="16"/>
        <v/>
      </c>
      <c r="J106" s="45" t="str">
        <f t="shared" si="17"/>
        <v/>
      </c>
      <c r="K106" s="46"/>
      <c r="M106" s="48" t="str">
        <f t="shared" si="18"/>
        <v/>
      </c>
      <c r="N106" s="48" t="str">
        <f t="shared" si="19"/>
        <v/>
      </c>
    </row>
    <row r="107" spans="1:14">
      <c r="A107" s="43"/>
      <c r="B107" s="43"/>
      <c r="C107" s="43"/>
      <c r="D107" s="43"/>
      <c r="E107" s="44" t="str">
        <f t="shared" si="12"/>
        <v/>
      </c>
      <c r="F107" s="45" t="str">
        <f t="shared" si="13"/>
        <v/>
      </c>
      <c r="G107" s="45" t="str">
        <f t="shared" si="14"/>
        <v/>
      </c>
      <c r="H107" s="45" t="str">
        <f t="shared" si="15"/>
        <v/>
      </c>
      <c r="I107" s="45" t="str">
        <f t="shared" si="16"/>
        <v/>
      </c>
      <c r="J107" s="45" t="str">
        <f t="shared" si="17"/>
        <v/>
      </c>
      <c r="K107" s="46"/>
      <c r="M107" s="48" t="str">
        <f t="shared" si="18"/>
        <v/>
      </c>
      <c r="N107" s="48" t="str">
        <f t="shared" si="19"/>
        <v/>
      </c>
    </row>
    <row r="108" spans="1:14">
      <c r="A108" s="43"/>
      <c r="B108" s="43"/>
      <c r="C108" s="43"/>
      <c r="D108" s="43"/>
      <c r="E108" s="44" t="str">
        <f t="shared" si="12"/>
        <v/>
      </c>
      <c r="F108" s="45" t="str">
        <f t="shared" si="13"/>
        <v/>
      </c>
      <c r="G108" s="45" t="str">
        <f t="shared" si="14"/>
        <v/>
      </c>
      <c r="H108" s="45" t="str">
        <f t="shared" si="15"/>
        <v/>
      </c>
      <c r="I108" s="45" t="str">
        <f t="shared" si="16"/>
        <v/>
      </c>
      <c r="J108" s="45" t="str">
        <f t="shared" si="17"/>
        <v/>
      </c>
      <c r="K108" s="46"/>
      <c r="M108" s="48" t="str">
        <f t="shared" si="18"/>
        <v/>
      </c>
      <c r="N108" s="48" t="str">
        <f t="shared" si="19"/>
        <v/>
      </c>
    </row>
    <row r="109" spans="1:14">
      <c r="A109" s="43"/>
      <c r="B109" s="43"/>
      <c r="C109" s="43"/>
      <c r="D109" s="43"/>
      <c r="E109" s="44" t="str">
        <f t="shared" si="12"/>
        <v/>
      </c>
      <c r="F109" s="45" t="str">
        <f t="shared" si="13"/>
        <v/>
      </c>
      <c r="G109" s="45" t="str">
        <f t="shared" si="14"/>
        <v/>
      </c>
      <c r="H109" s="45" t="str">
        <f t="shared" si="15"/>
        <v/>
      </c>
      <c r="I109" s="45" t="str">
        <f t="shared" si="16"/>
        <v/>
      </c>
      <c r="J109" s="45" t="str">
        <f t="shared" si="17"/>
        <v/>
      </c>
      <c r="K109" s="46"/>
      <c r="M109" s="48" t="str">
        <f t="shared" si="18"/>
        <v/>
      </c>
      <c r="N109" s="48" t="str">
        <f t="shared" si="19"/>
        <v/>
      </c>
    </row>
    <row r="110" spans="1:14">
      <c r="A110" s="43"/>
      <c r="B110" s="43"/>
      <c r="C110" s="43"/>
      <c r="D110" s="43"/>
      <c r="E110" s="44" t="str">
        <f t="shared" si="12"/>
        <v/>
      </c>
      <c r="F110" s="45" t="str">
        <f t="shared" si="13"/>
        <v/>
      </c>
      <c r="G110" s="45" t="str">
        <f t="shared" si="14"/>
        <v/>
      </c>
      <c r="H110" s="45" t="str">
        <f t="shared" si="15"/>
        <v/>
      </c>
      <c r="I110" s="45" t="str">
        <f t="shared" si="16"/>
        <v/>
      </c>
      <c r="J110" s="45" t="str">
        <f t="shared" si="17"/>
        <v/>
      </c>
      <c r="K110" s="46"/>
      <c r="M110" s="48" t="str">
        <f t="shared" si="18"/>
        <v/>
      </c>
      <c r="N110" s="48" t="str">
        <f t="shared" si="19"/>
        <v/>
      </c>
    </row>
    <row r="111" spans="1:14">
      <c r="A111" s="43"/>
      <c r="B111" s="43"/>
      <c r="C111" s="43"/>
      <c r="D111" s="43"/>
      <c r="E111" s="44" t="str">
        <f t="shared" si="12"/>
        <v/>
      </c>
      <c r="F111" s="45" t="str">
        <f t="shared" si="13"/>
        <v/>
      </c>
      <c r="G111" s="45" t="str">
        <f t="shared" si="14"/>
        <v/>
      </c>
      <c r="H111" s="45" t="str">
        <f t="shared" si="15"/>
        <v/>
      </c>
      <c r="I111" s="45" t="str">
        <f t="shared" si="16"/>
        <v/>
      </c>
      <c r="J111" s="45" t="str">
        <f t="shared" si="17"/>
        <v/>
      </c>
      <c r="K111" s="46"/>
      <c r="M111" s="48" t="str">
        <f t="shared" si="18"/>
        <v/>
      </c>
      <c r="N111" s="48" t="str">
        <f t="shared" si="19"/>
        <v/>
      </c>
    </row>
    <row r="112" spans="1:14">
      <c r="A112" s="43"/>
      <c r="B112" s="43"/>
      <c r="C112" s="43"/>
      <c r="D112" s="43"/>
      <c r="E112" s="44" t="str">
        <f t="shared" si="12"/>
        <v/>
      </c>
      <c r="F112" s="45" t="str">
        <f t="shared" si="13"/>
        <v/>
      </c>
      <c r="G112" s="45" t="str">
        <f t="shared" si="14"/>
        <v/>
      </c>
      <c r="H112" s="45" t="str">
        <f t="shared" si="15"/>
        <v/>
      </c>
      <c r="I112" s="45" t="str">
        <f t="shared" si="16"/>
        <v/>
      </c>
      <c r="J112" s="45" t="str">
        <f t="shared" si="17"/>
        <v/>
      </c>
      <c r="K112" s="46"/>
      <c r="M112" s="48" t="str">
        <f t="shared" si="18"/>
        <v/>
      </c>
      <c r="N112" s="48" t="str">
        <f t="shared" si="19"/>
        <v/>
      </c>
    </row>
    <row r="113" spans="1:14">
      <c r="A113" s="43"/>
      <c r="B113" s="43"/>
      <c r="C113" s="43"/>
      <c r="D113" s="43"/>
      <c r="E113" s="44" t="str">
        <f t="shared" si="12"/>
        <v/>
      </c>
      <c r="F113" s="45" t="str">
        <f t="shared" si="13"/>
        <v/>
      </c>
      <c r="G113" s="45" t="str">
        <f t="shared" si="14"/>
        <v/>
      </c>
      <c r="H113" s="45" t="str">
        <f t="shared" si="15"/>
        <v/>
      </c>
      <c r="I113" s="45" t="str">
        <f t="shared" si="16"/>
        <v/>
      </c>
      <c r="J113" s="45" t="str">
        <f t="shared" si="17"/>
        <v/>
      </c>
      <c r="K113" s="46"/>
      <c r="M113" s="48" t="str">
        <f t="shared" si="18"/>
        <v/>
      </c>
      <c r="N113" s="48" t="str">
        <f t="shared" si="19"/>
        <v/>
      </c>
    </row>
    <row r="114" spans="1:14">
      <c r="A114" s="43"/>
      <c r="B114" s="43"/>
      <c r="C114" s="43"/>
      <c r="D114" s="43"/>
      <c r="E114" s="44" t="str">
        <f t="shared" si="12"/>
        <v/>
      </c>
      <c r="F114" s="45" t="str">
        <f t="shared" si="13"/>
        <v/>
      </c>
      <c r="G114" s="45" t="str">
        <f t="shared" si="14"/>
        <v/>
      </c>
      <c r="H114" s="45" t="str">
        <f t="shared" si="15"/>
        <v/>
      </c>
      <c r="I114" s="45" t="str">
        <f t="shared" si="16"/>
        <v/>
      </c>
      <c r="J114" s="45" t="str">
        <f t="shared" si="17"/>
        <v/>
      </c>
      <c r="K114" s="46"/>
      <c r="M114" s="48" t="str">
        <f t="shared" si="18"/>
        <v/>
      </c>
      <c r="N114" s="48" t="str">
        <f t="shared" si="19"/>
        <v/>
      </c>
    </row>
    <row r="115" spans="1:14">
      <c r="A115" s="43"/>
      <c r="B115" s="43"/>
      <c r="C115" s="43"/>
      <c r="D115" s="43"/>
      <c r="E115" s="44" t="str">
        <f t="shared" si="12"/>
        <v/>
      </c>
      <c r="F115" s="45" t="str">
        <f t="shared" si="13"/>
        <v/>
      </c>
      <c r="G115" s="45" t="str">
        <f t="shared" si="14"/>
        <v/>
      </c>
      <c r="H115" s="45" t="str">
        <f t="shared" si="15"/>
        <v/>
      </c>
      <c r="I115" s="45" t="str">
        <f t="shared" si="16"/>
        <v/>
      </c>
      <c r="J115" s="45" t="str">
        <f t="shared" si="17"/>
        <v/>
      </c>
      <c r="K115" s="46"/>
      <c r="M115" s="48" t="str">
        <f t="shared" si="18"/>
        <v/>
      </c>
      <c r="N115" s="48" t="str">
        <f t="shared" si="19"/>
        <v/>
      </c>
    </row>
    <row r="116" spans="1:14">
      <c r="A116" s="43"/>
      <c r="B116" s="43"/>
      <c r="C116" s="43"/>
      <c r="D116" s="43"/>
      <c r="E116" s="44" t="str">
        <f t="shared" si="12"/>
        <v/>
      </c>
      <c r="F116" s="45" t="str">
        <f t="shared" si="13"/>
        <v/>
      </c>
      <c r="G116" s="45" t="str">
        <f t="shared" si="14"/>
        <v/>
      </c>
      <c r="H116" s="45" t="str">
        <f t="shared" si="15"/>
        <v/>
      </c>
      <c r="I116" s="45" t="str">
        <f t="shared" si="16"/>
        <v/>
      </c>
      <c r="J116" s="45" t="str">
        <f t="shared" si="17"/>
        <v/>
      </c>
      <c r="K116" s="46"/>
      <c r="M116" s="48" t="str">
        <f t="shared" si="18"/>
        <v/>
      </c>
      <c r="N116" s="48" t="str">
        <f t="shared" si="19"/>
        <v/>
      </c>
    </row>
    <row r="117" spans="1:14">
      <c r="A117" s="43"/>
      <c r="B117" s="43"/>
      <c r="C117" s="43"/>
      <c r="D117" s="43"/>
      <c r="E117" s="44" t="str">
        <f t="shared" si="12"/>
        <v/>
      </c>
      <c r="F117" s="45" t="str">
        <f t="shared" si="13"/>
        <v/>
      </c>
      <c r="G117" s="45" t="str">
        <f t="shared" si="14"/>
        <v/>
      </c>
      <c r="H117" s="45" t="str">
        <f t="shared" si="15"/>
        <v/>
      </c>
      <c r="I117" s="45" t="str">
        <f t="shared" si="16"/>
        <v/>
      </c>
      <c r="J117" s="45" t="str">
        <f t="shared" si="17"/>
        <v/>
      </c>
      <c r="K117" s="46"/>
      <c r="M117" s="48" t="str">
        <f t="shared" si="18"/>
        <v/>
      </c>
      <c r="N117" s="48" t="str">
        <f t="shared" si="19"/>
        <v/>
      </c>
    </row>
    <row r="118" spans="1:14">
      <c r="A118" s="43"/>
      <c r="B118" s="43"/>
      <c r="C118" s="43"/>
      <c r="D118" s="43"/>
      <c r="E118" s="44" t="str">
        <f t="shared" si="12"/>
        <v/>
      </c>
      <c r="F118" s="45" t="str">
        <f t="shared" si="13"/>
        <v/>
      </c>
      <c r="G118" s="45" t="str">
        <f t="shared" si="14"/>
        <v/>
      </c>
      <c r="H118" s="45" t="str">
        <f t="shared" si="15"/>
        <v/>
      </c>
      <c r="I118" s="45" t="str">
        <f t="shared" si="16"/>
        <v/>
      </c>
      <c r="J118" s="45" t="str">
        <f t="shared" si="17"/>
        <v/>
      </c>
      <c r="K118" s="46"/>
      <c r="M118" s="48" t="str">
        <f t="shared" si="18"/>
        <v/>
      </c>
      <c r="N118" s="48" t="str">
        <f t="shared" si="19"/>
        <v/>
      </c>
    </row>
    <row r="119" spans="1:14">
      <c r="A119" s="43"/>
      <c r="B119" s="43"/>
      <c r="C119" s="43"/>
      <c r="D119" s="43"/>
      <c r="E119" s="44" t="str">
        <f t="shared" si="12"/>
        <v/>
      </c>
      <c r="F119" s="45" t="str">
        <f t="shared" si="13"/>
        <v/>
      </c>
      <c r="G119" s="45" t="str">
        <f t="shared" si="14"/>
        <v/>
      </c>
      <c r="H119" s="45" t="str">
        <f t="shared" si="15"/>
        <v/>
      </c>
      <c r="I119" s="45" t="str">
        <f t="shared" si="16"/>
        <v/>
      </c>
      <c r="J119" s="45" t="str">
        <f t="shared" si="17"/>
        <v/>
      </c>
      <c r="K119" s="46"/>
      <c r="M119" s="48" t="str">
        <f t="shared" si="18"/>
        <v/>
      </c>
      <c r="N119" s="48" t="str">
        <f t="shared" si="19"/>
        <v/>
      </c>
    </row>
    <row r="120" spans="1:14">
      <c r="A120" s="43"/>
      <c r="B120" s="43"/>
      <c r="C120" s="43"/>
      <c r="D120" s="43"/>
      <c r="E120" s="44" t="str">
        <f t="shared" si="12"/>
        <v/>
      </c>
      <c r="F120" s="45" t="str">
        <f t="shared" si="13"/>
        <v/>
      </c>
      <c r="G120" s="45" t="str">
        <f t="shared" si="14"/>
        <v/>
      </c>
      <c r="H120" s="45" t="str">
        <f t="shared" si="15"/>
        <v/>
      </c>
      <c r="I120" s="45" t="str">
        <f t="shared" si="16"/>
        <v/>
      </c>
      <c r="J120" s="45" t="str">
        <f t="shared" si="17"/>
        <v/>
      </c>
      <c r="K120" s="46"/>
      <c r="M120" s="48" t="str">
        <f t="shared" si="18"/>
        <v/>
      </c>
      <c r="N120" s="48" t="str">
        <f t="shared" si="19"/>
        <v/>
      </c>
    </row>
    <row r="121" spans="1:14">
      <c r="A121" s="43"/>
      <c r="B121" s="43"/>
      <c r="C121" s="43"/>
      <c r="D121" s="43"/>
      <c r="E121" s="44" t="str">
        <f t="shared" si="12"/>
        <v/>
      </c>
      <c r="F121" s="45" t="str">
        <f t="shared" si="13"/>
        <v/>
      </c>
      <c r="G121" s="45" t="str">
        <f t="shared" si="14"/>
        <v/>
      </c>
      <c r="H121" s="45" t="str">
        <f t="shared" si="15"/>
        <v/>
      </c>
      <c r="I121" s="45" t="str">
        <f t="shared" si="16"/>
        <v/>
      </c>
      <c r="J121" s="45" t="str">
        <f t="shared" si="17"/>
        <v/>
      </c>
      <c r="K121" s="46"/>
      <c r="M121" s="48" t="str">
        <f t="shared" si="18"/>
        <v/>
      </c>
      <c r="N121" s="48" t="str">
        <f t="shared" si="19"/>
        <v/>
      </c>
    </row>
    <row r="122" spans="1:14">
      <c r="A122" s="43"/>
      <c r="B122" s="43"/>
      <c r="C122" s="43"/>
      <c r="D122" s="43"/>
      <c r="E122" s="44" t="str">
        <f t="shared" si="12"/>
        <v/>
      </c>
      <c r="F122" s="45" t="str">
        <f t="shared" si="13"/>
        <v/>
      </c>
      <c r="G122" s="45" t="str">
        <f t="shared" si="14"/>
        <v/>
      </c>
      <c r="H122" s="45" t="str">
        <f t="shared" si="15"/>
        <v/>
      </c>
      <c r="I122" s="45" t="str">
        <f t="shared" si="16"/>
        <v/>
      </c>
      <c r="J122" s="45" t="str">
        <f t="shared" si="17"/>
        <v/>
      </c>
      <c r="K122" s="46"/>
      <c r="M122" s="48" t="str">
        <f t="shared" si="18"/>
        <v/>
      </c>
      <c r="N122" s="48" t="str">
        <f t="shared" si="19"/>
        <v/>
      </c>
    </row>
    <row r="123" spans="1:14">
      <c r="A123" s="43"/>
      <c r="B123" s="43"/>
      <c r="C123" s="43"/>
      <c r="D123" s="43"/>
      <c r="E123" s="44" t="str">
        <f t="shared" si="12"/>
        <v/>
      </c>
      <c r="F123" s="45" t="str">
        <f t="shared" si="13"/>
        <v/>
      </c>
      <c r="G123" s="45" t="str">
        <f t="shared" si="14"/>
        <v/>
      </c>
      <c r="H123" s="45" t="str">
        <f t="shared" si="15"/>
        <v/>
      </c>
      <c r="I123" s="45" t="str">
        <f t="shared" si="16"/>
        <v/>
      </c>
      <c r="J123" s="45" t="str">
        <f t="shared" si="17"/>
        <v/>
      </c>
      <c r="K123" s="46"/>
      <c r="M123" s="48" t="str">
        <f t="shared" si="18"/>
        <v/>
      </c>
      <c r="N123" s="48" t="str">
        <f t="shared" si="19"/>
        <v/>
      </c>
    </row>
    <row r="124" spans="1:14">
      <c r="A124" s="43"/>
      <c r="B124" s="43"/>
      <c r="C124" s="43"/>
      <c r="D124" s="43"/>
      <c r="E124" s="44" t="str">
        <f t="shared" si="12"/>
        <v/>
      </c>
      <c r="F124" s="45" t="str">
        <f t="shared" si="13"/>
        <v/>
      </c>
      <c r="G124" s="45" t="str">
        <f t="shared" si="14"/>
        <v/>
      </c>
      <c r="H124" s="45" t="str">
        <f t="shared" si="15"/>
        <v/>
      </c>
      <c r="I124" s="45" t="str">
        <f t="shared" si="16"/>
        <v/>
      </c>
      <c r="J124" s="45" t="str">
        <f t="shared" si="17"/>
        <v/>
      </c>
      <c r="K124" s="46"/>
      <c r="M124" s="48" t="str">
        <f t="shared" si="18"/>
        <v/>
      </c>
      <c r="N124" s="48" t="str">
        <f t="shared" si="19"/>
        <v/>
      </c>
    </row>
    <row r="125" spans="1:14">
      <c r="A125" s="43"/>
      <c r="B125" s="43"/>
      <c r="C125" s="43"/>
      <c r="D125" s="43"/>
      <c r="E125" s="44" t="str">
        <f t="shared" si="12"/>
        <v/>
      </c>
      <c r="F125" s="45" t="str">
        <f t="shared" si="13"/>
        <v/>
      </c>
      <c r="G125" s="45" t="str">
        <f t="shared" si="14"/>
        <v/>
      </c>
      <c r="H125" s="45" t="str">
        <f t="shared" si="15"/>
        <v/>
      </c>
      <c r="I125" s="45" t="str">
        <f t="shared" si="16"/>
        <v/>
      </c>
      <c r="J125" s="45" t="str">
        <f t="shared" si="17"/>
        <v/>
      </c>
      <c r="K125" s="46"/>
      <c r="M125" s="48" t="str">
        <f t="shared" si="18"/>
        <v/>
      </c>
      <c r="N125" s="48" t="str">
        <f t="shared" si="19"/>
        <v/>
      </c>
    </row>
    <row r="126" spans="1:14">
      <c r="A126" s="43"/>
      <c r="B126" s="43"/>
      <c r="C126" s="43"/>
      <c r="D126" s="43"/>
      <c r="E126" s="44" t="str">
        <f t="shared" si="12"/>
        <v/>
      </c>
      <c r="F126" s="45" t="str">
        <f t="shared" si="13"/>
        <v/>
      </c>
      <c r="G126" s="45" t="str">
        <f t="shared" si="14"/>
        <v/>
      </c>
      <c r="H126" s="45" t="str">
        <f t="shared" si="15"/>
        <v/>
      </c>
      <c r="I126" s="45" t="str">
        <f t="shared" si="16"/>
        <v/>
      </c>
      <c r="J126" s="45" t="str">
        <f t="shared" si="17"/>
        <v/>
      </c>
      <c r="K126" s="46"/>
      <c r="M126" s="48" t="str">
        <f t="shared" si="18"/>
        <v/>
      </c>
      <c r="N126" s="48" t="str">
        <f t="shared" si="19"/>
        <v/>
      </c>
    </row>
    <row r="127" spans="1:14">
      <c r="A127" s="43"/>
      <c r="B127" s="43"/>
      <c r="C127" s="43"/>
      <c r="D127" s="43"/>
      <c r="E127" s="44" t="str">
        <f t="shared" si="12"/>
        <v/>
      </c>
      <c r="F127" s="45" t="str">
        <f t="shared" si="13"/>
        <v/>
      </c>
      <c r="G127" s="45" t="str">
        <f t="shared" si="14"/>
        <v/>
      </c>
      <c r="H127" s="45" t="str">
        <f t="shared" si="15"/>
        <v/>
      </c>
      <c r="I127" s="45" t="str">
        <f t="shared" si="16"/>
        <v/>
      </c>
      <c r="J127" s="45" t="str">
        <f t="shared" si="17"/>
        <v/>
      </c>
      <c r="K127" s="46"/>
      <c r="M127" s="48" t="str">
        <f t="shared" si="18"/>
        <v/>
      </c>
      <c r="N127" s="48" t="str">
        <f t="shared" si="19"/>
        <v/>
      </c>
    </row>
    <row r="128" spans="1:14">
      <c r="A128" s="43"/>
      <c r="B128" s="43"/>
      <c r="C128" s="43"/>
      <c r="D128" s="43"/>
      <c r="E128" s="44" t="str">
        <f t="shared" si="12"/>
        <v/>
      </c>
      <c r="F128" s="45" t="str">
        <f t="shared" si="13"/>
        <v/>
      </c>
      <c r="G128" s="45" t="str">
        <f t="shared" si="14"/>
        <v/>
      </c>
      <c r="H128" s="45" t="str">
        <f t="shared" si="15"/>
        <v/>
      </c>
      <c r="I128" s="45" t="str">
        <f t="shared" si="16"/>
        <v/>
      </c>
      <c r="J128" s="45" t="str">
        <f t="shared" si="17"/>
        <v/>
      </c>
      <c r="K128" s="46"/>
      <c r="M128" s="48" t="str">
        <f t="shared" si="18"/>
        <v/>
      </c>
      <c r="N128" s="48" t="str">
        <f t="shared" si="19"/>
        <v/>
      </c>
    </row>
    <row r="129" spans="1:14">
      <c r="A129" s="43"/>
      <c r="B129" s="43"/>
      <c r="C129" s="43"/>
      <c r="D129" s="43"/>
      <c r="E129" s="44" t="str">
        <f t="shared" si="12"/>
        <v/>
      </c>
      <c r="F129" s="45" t="str">
        <f t="shared" si="13"/>
        <v/>
      </c>
      <c r="G129" s="45" t="str">
        <f t="shared" si="14"/>
        <v/>
      </c>
      <c r="H129" s="45" t="str">
        <f t="shared" si="15"/>
        <v/>
      </c>
      <c r="I129" s="45" t="str">
        <f t="shared" si="16"/>
        <v/>
      </c>
      <c r="J129" s="45" t="str">
        <f t="shared" si="17"/>
        <v/>
      </c>
      <c r="K129" s="46"/>
      <c r="M129" s="48" t="str">
        <f t="shared" si="18"/>
        <v/>
      </c>
      <c r="N129" s="48" t="str">
        <f t="shared" si="19"/>
        <v/>
      </c>
    </row>
    <row r="130" spans="1:14">
      <c r="A130" s="43"/>
      <c r="B130" s="43"/>
      <c r="C130" s="43"/>
      <c r="D130" s="43"/>
      <c r="E130" s="44" t="str">
        <f t="shared" si="12"/>
        <v/>
      </c>
      <c r="F130" s="45" t="str">
        <f t="shared" si="13"/>
        <v/>
      </c>
      <c r="G130" s="45" t="str">
        <f t="shared" si="14"/>
        <v/>
      </c>
      <c r="H130" s="45" t="str">
        <f t="shared" si="15"/>
        <v/>
      </c>
      <c r="I130" s="45" t="str">
        <f t="shared" si="16"/>
        <v/>
      </c>
      <c r="J130" s="45" t="str">
        <f t="shared" si="17"/>
        <v/>
      </c>
      <c r="K130" s="46"/>
      <c r="M130" s="48" t="str">
        <f t="shared" si="18"/>
        <v/>
      </c>
      <c r="N130" s="48" t="str">
        <f t="shared" si="19"/>
        <v/>
      </c>
    </row>
    <row r="131" spans="1:14">
      <c r="A131" s="43"/>
      <c r="B131" s="43"/>
      <c r="C131" s="43"/>
      <c r="D131" s="43"/>
      <c r="E131" s="44" t="str">
        <f t="shared" ref="E131:E194" si="20">IF(E130&gt;=$B$20,"",E130+1)</f>
        <v/>
      </c>
      <c r="F131" s="45" t="str">
        <f t="shared" ref="F131:F194" si="21">IF(AND(E131&lt;=$B$20,$B$17="frances"),$A$3/PV($B$8,$B$20,-1),IF(AND(E131&lt;=$B$20,$B$17="americano"),IF(E131&lt;$B$20,$A$3*$B$8,$A$3*$B$8+$A$3),IF(AND(E131&lt;=$B$20,$B$17="Cuotas constantes"),G131+H131,"")))</f>
        <v/>
      </c>
      <c r="G131" s="45" t="str">
        <f t="shared" ref="G131:G194" si="22">IF(E131&lt;=$B$20,I130*$B$8,"")</f>
        <v/>
      </c>
      <c r="H131" s="45" t="str">
        <f t="shared" ref="H131:H194" si="23">IF(E131&lt;=$B$20,IF(OR($B$17="Americano",$B$17="Frances"),F131-G131,$A$3/$B$20),"")</f>
        <v/>
      </c>
      <c r="I131" s="45" t="str">
        <f t="shared" ref="I131:I194" si="24">IF(E131&lt;=$B$20,I130-H131,"")</f>
        <v/>
      </c>
      <c r="J131" s="45" t="str">
        <f t="shared" ref="J131:J194" si="25">IF(E131&lt;=$B$20,J130+H131,"")</f>
        <v/>
      </c>
      <c r="K131" s="46"/>
      <c r="M131" s="48" t="str">
        <f t="shared" si="18"/>
        <v/>
      </c>
      <c r="N131" s="48" t="str">
        <f t="shared" si="19"/>
        <v/>
      </c>
    </row>
    <row r="132" spans="1:14">
      <c r="A132" s="43"/>
      <c r="B132" s="43"/>
      <c r="C132" s="43"/>
      <c r="D132" s="43"/>
      <c r="E132" s="44" t="str">
        <f t="shared" si="20"/>
        <v/>
      </c>
      <c r="F132" s="45" t="str">
        <f t="shared" si="21"/>
        <v/>
      </c>
      <c r="G132" s="45" t="str">
        <f t="shared" si="22"/>
        <v/>
      </c>
      <c r="H132" s="45" t="str">
        <f t="shared" si="23"/>
        <v/>
      </c>
      <c r="I132" s="45" t="str">
        <f t="shared" si="24"/>
        <v/>
      </c>
      <c r="J132" s="45" t="str">
        <f t="shared" si="25"/>
        <v/>
      </c>
      <c r="K132" s="46"/>
      <c r="M132" s="48" t="str">
        <f t="shared" si="18"/>
        <v/>
      </c>
      <c r="N132" s="48" t="str">
        <f t="shared" si="19"/>
        <v/>
      </c>
    </row>
    <row r="133" spans="1:14">
      <c r="A133" s="43"/>
      <c r="B133" s="43"/>
      <c r="C133" s="43"/>
      <c r="D133" s="43"/>
      <c r="E133" s="44" t="str">
        <f t="shared" si="20"/>
        <v/>
      </c>
      <c r="F133" s="45" t="str">
        <f t="shared" si="21"/>
        <v/>
      </c>
      <c r="G133" s="45" t="str">
        <f t="shared" si="22"/>
        <v/>
      </c>
      <c r="H133" s="45" t="str">
        <f t="shared" si="23"/>
        <v/>
      </c>
      <c r="I133" s="45" t="str">
        <f t="shared" si="24"/>
        <v/>
      </c>
      <c r="J133" s="45" t="str">
        <f t="shared" si="25"/>
        <v/>
      </c>
      <c r="K133" s="46"/>
      <c r="M133" s="48" t="str">
        <f t="shared" si="18"/>
        <v/>
      </c>
      <c r="N133" s="48" t="str">
        <f t="shared" si="19"/>
        <v/>
      </c>
    </row>
    <row r="134" spans="1:14">
      <c r="A134" s="43"/>
      <c r="B134" s="43"/>
      <c r="C134" s="43"/>
      <c r="D134" s="43"/>
      <c r="E134" s="44" t="str">
        <f t="shared" si="20"/>
        <v/>
      </c>
      <c r="F134" s="45" t="str">
        <f t="shared" si="21"/>
        <v/>
      </c>
      <c r="G134" s="45" t="str">
        <f t="shared" si="22"/>
        <v/>
      </c>
      <c r="H134" s="45" t="str">
        <f t="shared" si="23"/>
        <v/>
      </c>
      <c r="I134" s="45" t="str">
        <f t="shared" si="24"/>
        <v/>
      </c>
      <c r="J134" s="45" t="str">
        <f t="shared" si="25"/>
        <v/>
      </c>
      <c r="K134" s="46"/>
      <c r="M134" s="48" t="str">
        <f t="shared" ref="M134:M175" si="26">G132</f>
        <v/>
      </c>
      <c r="N134" s="48" t="str">
        <f t="shared" si="19"/>
        <v/>
      </c>
    </row>
    <row r="135" spans="1:14">
      <c r="A135" s="43"/>
      <c r="B135" s="43"/>
      <c r="C135" s="43"/>
      <c r="D135" s="43"/>
      <c r="E135" s="44" t="str">
        <f t="shared" si="20"/>
        <v/>
      </c>
      <c r="F135" s="45" t="str">
        <f t="shared" si="21"/>
        <v/>
      </c>
      <c r="G135" s="45" t="str">
        <f t="shared" si="22"/>
        <v/>
      </c>
      <c r="H135" s="45" t="str">
        <f t="shared" si="23"/>
        <v/>
      </c>
      <c r="I135" s="45" t="str">
        <f t="shared" si="24"/>
        <v/>
      </c>
      <c r="J135" s="45" t="str">
        <f t="shared" si="25"/>
        <v/>
      </c>
      <c r="K135" s="46"/>
      <c r="M135" s="48" t="str">
        <f t="shared" si="26"/>
        <v/>
      </c>
      <c r="N135" s="48" t="str">
        <f t="shared" ref="N135:N198" si="27">G132</f>
        <v/>
      </c>
    </row>
    <row r="136" spans="1:14">
      <c r="A136" s="43"/>
      <c r="B136" s="43"/>
      <c r="C136" s="43"/>
      <c r="D136" s="43"/>
      <c r="E136" s="44" t="str">
        <f t="shared" si="20"/>
        <v/>
      </c>
      <c r="F136" s="45" t="str">
        <f t="shared" si="21"/>
        <v/>
      </c>
      <c r="G136" s="45" t="str">
        <f t="shared" si="22"/>
        <v/>
      </c>
      <c r="H136" s="45" t="str">
        <f t="shared" si="23"/>
        <v/>
      </c>
      <c r="I136" s="45" t="str">
        <f t="shared" si="24"/>
        <v/>
      </c>
      <c r="J136" s="45" t="str">
        <f t="shared" si="25"/>
        <v/>
      </c>
      <c r="K136" s="46"/>
      <c r="M136" s="48" t="str">
        <f t="shared" si="26"/>
        <v/>
      </c>
      <c r="N136" s="48" t="str">
        <f t="shared" si="27"/>
        <v/>
      </c>
    </row>
    <row r="137" spans="1:14">
      <c r="A137" s="43"/>
      <c r="B137" s="43"/>
      <c r="C137" s="43"/>
      <c r="D137" s="43"/>
      <c r="E137" s="44" t="str">
        <f t="shared" si="20"/>
        <v/>
      </c>
      <c r="F137" s="45" t="str">
        <f t="shared" si="21"/>
        <v/>
      </c>
      <c r="G137" s="45" t="str">
        <f t="shared" si="22"/>
        <v/>
      </c>
      <c r="H137" s="45" t="str">
        <f t="shared" si="23"/>
        <v/>
      </c>
      <c r="I137" s="45" t="str">
        <f t="shared" si="24"/>
        <v/>
      </c>
      <c r="J137" s="45" t="str">
        <f t="shared" si="25"/>
        <v/>
      </c>
      <c r="K137" s="46"/>
      <c r="M137" s="48" t="str">
        <f t="shared" si="26"/>
        <v/>
      </c>
      <c r="N137" s="48" t="str">
        <f t="shared" si="27"/>
        <v/>
      </c>
    </row>
    <row r="138" spans="1:14">
      <c r="A138" s="43"/>
      <c r="B138" s="43"/>
      <c r="C138" s="43"/>
      <c r="D138" s="43"/>
      <c r="E138" s="44" t="str">
        <f t="shared" si="20"/>
        <v/>
      </c>
      <c r="F138" s="45" t="str">
        <f t="shared" si="21"/>
        <v/>
      </c>
      <c r="G138" s="45" t="str">
        <f t="shared" si="22"/>
        <v/>
      </c>
      <c r="H138" s="45" t="str">
        <f t="shared" si="23"/>
        <v/>
      </c>
      <c r="I138" s="45" t="str">
        <f t="shared" si="24"/>
        <v/>
      </c>
      <c r="J138" s="45" t="str">
        <f t="shared" si="25"/>
        <v/>
      </c>
      <c r="K138" s="46"/>
      <c r="M138" s="48" t="str">
        <f t="shared" si="26"/>
        <v/>
      </c>
      <c r="N138" s="48" t="str">
        <f t="shared" si="27"/>
        <v/>
      </c>
    </row>
    <row r="139" spans="1:14">
      <c r="A139" s="43"/>
      <c r="B139" s="43"/>
      <c r="C139" s="43"/>
      <c r="D139" s="43"/>
      <c r="E139" s="44" t="str">
        <f t="shared" si="20"/>
        <v/>
      </c>
      <c r="F139" s="45" t="str">
        <f t="shared" si="21"/>
        <v/>
      </c>
      <c r="G139" s="45" t="str">
        <f t="shared" si="22"/>
        <v/>
      </c>
      <c r="H139" s="45" t="str">
        <f t="shared" si="23"/>
        <v/>
      </c>
      <c r="I139" s="45" t="str">
        <f t="shared" si="24"/>
        <v/>
      </c>
      <c r="J139" s="45" t="str">
        <f t="shared" si="25"/>
        <v/>
      </c>
      <c r="K139" s="46"/>
      <c r="M139" s="48" t="str">
        <f t="shared" si="26"/>
        <v/>
      </c>
      <c r="N139" s="48" t="str">
        <f t="shared" si="27"/>
        <v/>
      </c>
    </row>
    <row r="140" spans="1:14">
      <c r="A140" s="43"/>
      <c r="B140" s="43"/>
      <c r="C140" s="43"/>
      <c r="D140" s="43"/>
      <c r="E140" s="44" t="str">
        <f t="shared" si="20"/>
        <v/>
      </c>
      <c r="F140" s="45" t="str">
        <f t="shared" si="21"/>
        <v/>
      </c>
      <c r="G140" s="45" t="str">
        <f t="shared" si="22"/>
        <v/>
      </c>
      <c r="H140" s="45" t="str">
        <f t="shared" si="23"/>
        <v/>
      </c>
      <c r="I140" s="45" t="str">
        <f t="shared" si="24"/>
        <v/>
      </c>
      <c r="J140" s="45" t="str">
        <f t="shared" si="25"/>
        <v/>
      </c>
      <c r="K140" s="46"/>
      <c r="M140" s="48" t="str">
        <f t="shared" si="26"/>
        <v/>
      </c>
      <c r="N140" s="48" t="str">
        <f t="shared" si="27"/>
        <v/>
      </c>
    </row>
    <row r="141" spans="1:14">
      <c r="A141" s="43"/>
      <c r="B141" s="43"/>
      <c r="C141" s="43"/>
      <c r="D141" s="43"/>
      <c r="E141" s="44" t="str">
        <f t="shared" si="20"/>
        <v/>
      </c>
      <c r="F141" s="45" t="str">
        <f t="shared" si="21"/>
        <v/>
      </c>
      <c r="G141" s="45" t="str">
        <f t="shared" si="22"/>
        <v/>
      </c>
      <c r="H141" s="45" t="str">
        <f t="shared" si="23"/>
        <v/>
      </c>
      <c r="I141" s="45" t="str">
        <f t="shared" si="24"/>
        <v/>
      </c>
      <c r="J141" s="45" t="str">
        <f t="shared" si="25"/>
        <v/>
      </c>
      <c r="K141" s="46"/>
      <c r="M141" s="48" t="str">
        <f t="shared" si="26"/>
        <v/>
      </c>
      <c r="N141" s="48" t="str">
        <f t="shared" si="27"/>
        <v/>
      </c>
    </row>
    <row r="142" spans="1:14">
      <c r="A142" s="43"/>
      <c r="B142" s="43"/>
      <c r="C142" s="43"/>
      <c r="D142" s="43"/>
      <c r="E142" s="44" t="str">
        <f t="shared" si="20"/>
        <v/>
      </c>
      <c r="F142" s="45" t="str">
        <f t="shared" si="21"/>
        <v/>
      </c>
      <c r="G142" s="45" t="str">
        <f t="shared" si="22"/>
        <v/>
      </c>
      <c r="H142" s="45" t="str">
        <f t="shared" si="23"/>
        <v/>
      </c>
      <c r="I142" s="45" t="str">
        <f t="shared" si="24"/>
        <v/>
      </c>
      <c r="J142" s="45" t="str">
        <f t="shared" si="25"/>
        <v/>
      </c>
      <c r="K142" s="46"/>
      <c r="M142" s="48" t="str">
        <f t="shared" si="26"/>
        <v/>
      </c>
      <c r="N142" s="48" t="str">
        <f t="shared" si="27"/>
        <v/>
      </c>
    </row>
    <row r="143" spans="1:14">
      <c r="A143" s="43"/>
      <c r="B143" s="43"/>
      <c r="C143" s="43"/>
      <c r="D143" s="43"/>
      <c r="E143" s="44" t="str">
        <f t="shared" si="20"/>
        <v/>
      </c>
      <c r="F143" s="45" t="str">
        <f t="shared" si="21"/>
        <v/>
      </c>
      <c r="G143" s="45" t="str">
        <f t="shared" si="22"/>
        <v/>
      </c>
      <c r="H143" s="45" t="str">
        <f t="shared" si="23"/>
        <v/>
      </c>
      <c r="I143" s="45" t="str">
        <f t="shared" si="24"/>
        <v/>
      </c>
      <c r="J143" s="45" t="str">
        <f t="shared" si="25"/>
        <v/>
      </c>
      <c r="K143" s="46"/>
      <c r="M143" s="48" t="str">
        <f t="shared" si="26"/>
        <v/>
      </c>
      <c r="N143" s="48" t="str">
        <f t="shared" si="27"/>
        <v/>
      </c>
    </row>
    <row r="144" spans="1:14">
      <c r="A144" s="43"/>
      <c r="B144" s="43"/>
      <c r="C144" s="43"/>
      <c r="D144" s="43"/>
      <c r="E144" s="44" t="str">
        <f t="shared" si="20"/>
        <v/>
      </c>
      <c r="F144" s="45" t="str">
        <f t="shared" si="21"/>
        <v/>
      </c>
      <c r="G144" s="45" t="str">
        <f t="shared" si="22"/>
        <v/>
      </c>
      <c r="H144" s="45" t="str">
        <f t="shared" si="23"/>
        <v/>
      </c>
      <c r="I144" s="45" t="str">
        <f t="shared" si="24"/>
        <v/>
      </c>
      <c r="J144" s="45" t="str">
        <f t="shared" si="25"/>
        <v/>
      </c>
      <c r="K144" s="46"/>
      <c r="M144" s="48" t="str">
        <f t="shared" si="26"/>
        <v/>
      </c>
      <c r="N144" s="48" t="str">
        <f t="shared" si="27"/>
        <v/>
      </c>
    </row>
    <row r="145" spans="1:14">
      <c r="A145" s="43"/>
      <c r="B145" s="43"/>
      <c r="C145" s="43"/>
      <c r="D145" s="43"/>
      <c r="E145" s="44" t="str">
        <f t="shared" si="20"/>
        <v/>
      </c>
      <c r="F145" s="45" t="str">
        <f t="shared" si="21"/>
        <v/>
      </c>
      <c r="G145" s="45" t="str">
        <f t="shared" si="22"/>
        <v/>
      </c>
      <c r="H145" s="45" t="str">
        <f t="shared" si="23"/>
        <v/>
      </c>
      <c r="I145" s="45" t="str">
        <f t="shared" si="24"/>
        <v/>
      </c>
      <c r="J145" s="45" t="str">
        <f t="shared" si="25"/>
        <v/>
      </c>
      <c r="K145" s="46"/>
      <c r="M145" s="48" t="str">
        <f t="shared" si="26"/>
        <v/>
      </c>
      <c r="N145" s="48" t="str">
        <f t="shared" si="27"/>
        <v/>
      </c>
    </row>
    <row r="146" spans="1:14">
      <c r="A146" s="43"/>
      <c r="B146" s="43"/>
      <c r="C146" s="43"/>
      <c r="D146" s="43"/>
      <c r="E146" s="44" t="str">
        <f t="shared" si="20"/>
        <v/>
      </c>
      <c r="F146" s="45" t="str">
        <f t="shared" si="21"/>
        <v/>
      </c>
      <c r="G146" s="45" t="str">
        <f t="shared" si="22"/>
        <v/>
      </c>
      <c r="H146" s="45" t="str">
        <f t="shared" si="23"/>
        <v/>
      </c>
      <c r="I146" s="45" t="str">
        <f t="shared" si="24"/>
        <v/>
      </c>
      <c r="J146" s="45" t="str">
        <f t="shared" si="25"/>
        <v/>
      </c>
      <c r="K146" s="46"/>
      <c r="M146" s="48" t="str">
        <f t="shared" si="26"/>
        <v/>
      </c>
      <c r="N146" s="48" t="str">
        <f t="shared" si="27"/>
        <v/>
      </c>
    </row>
    <row r="147" spans="1:14">
      <c r="A147" s="43"/>
      <c r="B147" s="43"/>
      <c r="C147" s="43"/>
      <c r="D147" s="43"/>
      <c r="E147" s="44" t="str">
        <f t="shared" si="20"/>
        <v/>
      </c>
      <c r="F147" s="45" t="str">
        <f t="shared" si="21"/>
        <v/>
      </c>
      <c r="G147" s="45" t="str">
        <f t="shared" si="22"/>
        <v/>
      </c>
      <c r="H147" s="45" t="str">
        <f t="shared" si="23"/>
        <v/>
      </c>
      <c r="I147" s="45" t="str">
        <f t="shared" si="24"/>
        <v/>
      </c>
      <c r="J147" s="45" t="str">
        <f t="shared" si="25"/>
        <v/>
      </c>
      <c r="K147" s="46"/>
      <c r="M147" s="48" t="str">
        <f t="shared" si="26"/>
        <v/>
      </c>
      <c r="N147" s="48" t="str">
        <f t="shared" si="27"/>
        <v/>
      </c>
    </row>
    <row r="148" spans="1:14">
      <c r="A148" s="43"/>
      <c r="B148" s="43"/>
      <c r="C148" s="43"/>
      <c r="D148" s="43"/>
      <c r="E148" s="44" t="str">
        <f t="shared" si="20"/>
        <v/>
      </c>
      <c r="F148" s="45" t="str">
        <f t="shared" si="21"/>
        <v/>
      </c>
      <c r="G148" s="45" t="str">
        <f t="shared" si="22"/>
        <v/>
      </c>
      <c r="H148" s="45" t="str">
        <f t="shared" si="23"/>
        <v/>
      </c>
      <c r="I148" s="45" t="str">
        <f t="shared" si="24"/>
        <v/>
      </c>
      <c r="J148" s="45" t="str">
        <f t="shared" si="25"/>
        <v/>
      </c>
      <c r="K148" s="46"/>
      <c r="M148" s="48" t="str">
        <f t="shared" si="26"/>
        <v/>
      </c>
      <c r="N148" s="48" t="str">
        <f t="shared" si="27"/>
        <v/>
      </c>
    </row>
    <row r="149" spans="1:14">
      <c r="A149" s="43"/>
      <c r="B149" s="43"/>
      <c r="C149" s="43"/>
      <c r="D149" s="43"/>
      <c r="E149" s="44" t="str">
        <f t="shared" si="20"/>
        <v/>
      </c>
      <c r="F149" s="45" t="str">
        <f t="shared" si="21"/>
        <v/>
      </c>
      <c r="G149" s="45" t="str">
        <f t="shared" si="22"/>
        <v/>
      </c>
      <c r="H149" s="45" t="str">
        <f t="shared" si="23"/>
        <v/>
      </c>
      <c r="I149" s="45" t="str">
        <f t="shared" si="24"/>
        <v/>
      </c>
      <c r="J149" s="45" t="str">
        <f t="shared" si="25"/>
        <v/>
      </c>
      <c r="K149" s="46"/>
      <c r="M149" s="48" t="str">
        <f t="shared" si="26"/>
        <v/>
      </c>
      <c r="N149" s="48" t="str">
        <f t="shared" si="27"/>
        <v/>
      </c>
    </row>
    <row r="150" spans="1:14">
      <c r="A150" s="43"/>
      <c r="B150" s="43"/>
      <c r="C150" s="43"/>
      <c r="D150" s="43"/>
      <c r="E150" s="44" t="str">
        <f t="shared" si="20"/>
        <v/>
      </c>
      <c r="F150" s="45" t="str">
        <f t="shared" si="21"/>
        <v/>
      </c>
      <c r="G150" s="45" t="str">
        <f t="shared" si="22"/>
        <v/>
      </c>
      <c r="H150" s="45" t="str">
        <f t="shared" si="23"/>
        <v/>
      </c>
      <c r="I150" s="45" t="str">
        <f t="shared" si="24"/>
        <v/>
      </c>
      <c r="J150" s="45" t="str">
        <f t="shared" si="25"/>
        <v/>
      </c>
      <c r="K150" s="46"/>
      <c r="M150" s="48" t="str">
        <f t="shared" si="26"/>
        <v/>
      </c>
      <c r="N150" s="48" t="str">
        <f t="shared" si="27"/>
        <v/>
      </c>
    </row>
    <row r="151" spans="1:14">
      <c r="A151" s="43"/>
      <c r="B151" s="43"/>
      <c r="C151" s="43"/>
      <c r="D151" s="43"/>
      <c r="E151" s="44" t="str">
        <f t="shared" si="20"/>
        <v/>
      </c>
      <c r="F151" s="45" t="str">
        <f t="shared" si="21"/>
        <v/>
      </c>
      <c r="G151" s="45" t="str">
        <f t="shared" si="22"/>
        <v/>
      </c>
      <c r="H151" s="45" t="str">
        <f t="shared" si="23"/>
        <v/>
      </c>
      <c r="I151" s="45" t="str">
        <f t="shared" si="24"/>
        <v/>
      </c>
      <c r="J151" s="45" t="str">
        <f t="shared" si="25"/>
        <v/>
      </c>
      <c r="K151" s="46"/>
      <c r="M151" s="48" t="str">
        <f t="shared" si="26"/>
        <v/>
      </c>
      <c r="N151" s="48" t="str">
        <f t="shared" si="27"/>
        <v/>
      </c>
    </row>
    <row r="152" spans="1:14">
      <c r="A152" s="43"/>
      <c r="B152" s="43"/>
      <c r="C152" s="43"/>
      <c r="D152" s="43"/>
      <c r="E152" s="44" t="str">
        <f t="shared" si="20"/>
        <v/>
      </c>
      <c r="F152" s="45" t="str">
        <f t="shared" si="21"/>
        <v/>
      </c>
      <c r="G152" s="45" t="str">
        <f t="shared" si="22"/>
        <v/>
      </c>
      <c r="H152" s="45" t="str">
        <f t="shared" si="23"/>
        <v/>
      </c>
      <c r="I152" s="45" t="str">
        <f t="shared" si="24"/>
        <v/>
      </c>
      <c r="J152" s="45" t="str">
        <f t="shared" si="25"/>
        <v/>
      </c>
      <c r="K152" s="46"/>
      <c r="M152" s="48" t="str">
        <f t="shared" si="26"/>
        <v/>
      </c>
      <c r="N152" s="48" t="str">
        <f t="shared" si="27"/>
        <v/>
      </c>
    </row>
    <row r="153" spans="1:14">
      <c r="A153" s="43"/>
      <c r="B153" s="43"/>
      <c r="C153" s="43"/>
      <c r="D153" s="43"/>
      <c r="E153" s="44" t="str">
        <f t="shared" si="20"/>
        <v/>
      </c>
      <c r="F153" s="45" t="str">
        <f t="shared" si="21"/>
        <v/>
      </c>
      <c r="G153" s="45" t="str">
        <f t="shared" si="22"/>
        <v/>
      </c>
      <c r="H153" s="45" t="str">
        <f t="shared" si="23"/>
        <v/>
      </c>
      <c r="I153" s="45" t="str">
        <f t="shared" si="24"/>
        <v/>
      </c>
      <c r="J153" s="45" t="str">
        <f t="shared" si="25"/>
        <v/>
      </c>
      <c r="K153" s="46"/>
      <c r="M153" s="48" t="str">
        <f t="shared" si="26"/>
        <v/>
      </c>
      <c r="N153" s="48" t="str">
        <f t="shared" si="27"/>
        <v/>
      </c>
    </row>
    <row r="154" spans="1:14">
      <c r="A154" s="43"/>
      <c r="B154" s="43"/>
      <c r="C154" s="43"/>
      <c r="D154" s="43"/>
      <c r="E154" s="44" t="str">
        <f t="shared" si="20"/>
        <v/>
      </c>
      <c r="F154" s="45" t="str">
        <f t="shared" si="21"/>
        <v/>
      </c>
      <c r="G154" s="45" t="str">
        <f t="shared" si="22"/>
        <v/>
      </c>
      <c r="H154" s="45" t="str">
        <f t="shared" si="23"/>
        <v/>
      </c>
      <c r="I154" s="45" t="str">
        <f t="shared" si="24"/>
        <v/>
      </c>
      <c r="J154" s="45" t="str">
        <f t="shared" si="25"/>
        <v/>
      </c>
      <c r="K154" s="46"/>
      <c r="M154" s="48" t="str">
        <f t="shared" si="26"/>
        <v/>
      </c>
      <c r="N154" s="48" t="str">
        <f t="shared" si="27"/>
        <v/>
      </c>
    </row>
    <row r="155" spans="1:14">
      <c r="A155" s="43"/>
      <c r="B155" s="43"/>
      <c r="C155" s="43"/>
      <c r="D155" s="43"/>
      <c r="E155" s="44" t="str">
        <f t="shared" si="20"/>
        <v/>
      </c>
      <c r="F155" s="45" t="str">
        <f t="shared" si="21"/>
        <v/>
      </c>
      <c r="G155" s="45" t="str">
        <f t="shared" si="22"/>
        <v/>
      </c>
      <c r="H155" s="45" t="str">
        <f t="shared" si="23"/>
        <v/>
      </c>
      <c r="I155" s="45" t="str">
        <f t="shared" si="24"/>
        <v/>
      </c>
      <c r="J155" s="45" t="str">
        <f t="shared" si="25"/>
        <v/>
      </c>
      <c r="K155" s="46"/>
      <c r="M155" s="48" t="str">
        <f t="shared" si="26"/>
        <v/>
      </c>
      <c r="N155" s="48" t="str">
        <f t="shared" si="27"/>
        <v/>
      </c>
    </row>
    <row r="156" spans="1:14">
      <c r="A156" s="43"/>
      <c r="B156" s="43"/>
      <c r="C156" s="43"/>
      <c r="D156" s="43"/>
      <c r="E156" s="44" t="str">
        <f t="shared" si="20"/>
        <v/>
      </c>
      <c r="F156" s="45" t="str">
        <f t="shared" si="21"/>
        <v/>
      </c>
      <c r="G156" s="45" t="str">
        <f t="shared" si="22"/>
        <v/>
      </c>
      <c r="H156" s="45" t="str">
        <f t="shared" si="23"/>
        <v/>
      </c>
      <c r="I156" s="45" t="str">
        <f t="shared" si="24"/>
        <v/>
      </c>
      <c r="J156" s="45" t="str">
        <f t="shared" si="25"/>
        <v/>
      </c>
      <c r="K156" s="46"/>
      <c r="M156" s="48" t="str">
        <f t="shared" si="26"/>
        <v/>
      </c>
      <c r="N156" s="48" t="str">
        <f t="shared" si="27"/>
        <v/>
      </c>
    </row>
    <row r="157" spans="1:14">
      <c r="A157" s="43"/>
      <c r="B157" s="43"/>
      <c r="C157" s="43"/>
      <c r="D157" s="43"/>
      <c r="E157" s="44" t="str">
        <f t="shared" si="20"/>
        <v/>
      </c>
      <c r="F157" s="45" t="str">
        <f t="shared" si="21"/>
        <v/>
      </c>
      <c r="G157" s="45" t="str">
        <f t="shared" si="22"/>
        <v/>
      </c>
      <c r="H157" s="45" t="str">
        <f t="shared" si="23"/>
        <v/>
      </c>
      <c r="I157" s="45" t="str">
        <f t="shared" si="24"/>
        <v/>
      </c>
      <c r="J157" s="45" t="str">
        <f t="shared" si="25"/>
        <v/>
      </c>
      <c r="K157" s="46"/>
      <c r="M157" s="48" t="str">
        <f t="shared" si="26"/>
        <v/>
      </c>
      <c r="N157" s="48" t="str">
        <f t="shared" si="27"/>
        <v/>
      </c>
    </row>
    <row r="158" spans="1:14">
      <c r="A158" s="43"/>
      <c r="B158" s="43"/>
      <c r="C158" s="43"/>
      <c r="D158" s="43"/>
      <c r="E158" s="44" t="str">
        <f t="shared" si="20"/>
        <v/>
      </c>
      <c r="F158" s="45" t="str">
        <f t="shared" si="21"/>
        <v/>
      </c>
      <c r="G158" s="45" t="str">
        <f t="shared" si="22"/>
        <v/>
      </c>
      <c r="H158" s="45" t="str">
        <f t="shared" si="23"/>
        <v/>
      </c>
      <c r="I158" s="45" t="str">
        <f t="shared" si="24"/>
        <v/>
      </c>
      <c r="J158" s="45" t="str">
        <f t="shared" si="25"/>
        <v/>
      </c>
      <c r="K158" s="46"/>
      <c r="M158" s="48" t="str">
        <f t="shared" si="26"/>
        <v/>
      </c>
      <c r="N158" s="48" t="str">
        <f t="shared" si="27"/>
        <v/>
      </c>
    </row>
    <row r="159" spans="1:14">
      <c r="A159" s="43"/>
      <c r="B159" s="43"/>
      <c r="C159" s="43"/>
      <c r="D159" s="43"/>
      <c r="E159" s="44" t="str">
        <f t="shared" si="20"/>
        <v/>
      </c>
      <c r="F159" s="45" t="str">
        <f t="shared" si="21"/>
        <v/>
      </c>
      <c r="G159" s="45" t="str">
        <f t="shared" si="22"/>
        <v/>
      </c>
      <c r="H159" s="45" t="str">
        <f t="shared" si="23"/>
        <v/>
      </c>
      <c r="I159" s="45" t="str">
        <f t="shared" si="24"/>
        <v/>
      </c>
      <c r="J159" s="45" t="str">
        <f t="shared" si="25"/>
        <v/>
      </c>
      <c r="K159" s="46"/>
      <c r="M159" s="48" t="str">
        <f t="shared" si="26"/>
        <v/>
      </c>
      <c r="N159" s="48" t="str">
        <f t="shared" si="27"/>
        <v/>
      </c>
    </row>
    <row r="160" spans="1:14">
      <c r="A160" s="43"/>
      <c r="B160" s="43"/>
      <c r="C160" s="43"/>
      <c r="D160" s="43"/>
      <c r="E160" s="44" t="str">
        <f t="shared" si="20"/>
        <v/>
      </c>
      <c r="F160" s="45" t="str">
        <f t="shared" si="21"/>
        <v/>
      </c>
      <c r="G160" s="45" t="str">
        <f t="shared" si="22"/>
        <v/>
      </c>
      <c r="H160" s="45" t="str">
        <f t="shared" si="23"/>
        <v/>
      </c>
      <c r="I160" s="45" t="str">
        <f t="shared" si="24"/>
        <v/>
      </c>
      <c r="J160" s="45" t="str">
        <f t="shared" si="25"/>
        <v/>
      </c>
      <c r="K160" s="46"/>
      <c r="M160" s="48" t="str">
        <f t="shared" si="26"/>
        <v/>
      </c>
      <c r="N160" s="48" t="str">
        <f t="shared" si="27"/>
        <v/>
      </c>
    </row>
    <row r="161" spans="1:14">
      <c r="A161" s="43"/>
      <c r="B161" s="43"/>
      <c r="C161" s="43"/>
      <c r="D161" s="43"/>
      <c r="E161" s="44" t="str">
        <f t="shared" si="20"/>
        <v/>
      </c>
      <c r="F161" s="45" t="str">
        <f t="shared" si="21"/>
        <v/>
      </c>
      <c r="G161" s="45" t="str">
        <f t="shared" si="22"/>
        <v/>
      </c>
      <c r="H161" s="45" t="str">
        <f t="shared" si="23"/>
        <v/>
      </c>
      <c r="I161" s="45" t="str">
        <f t="shared" si="24"/>
        <v/>
      </c>
      <c r="J161" s="45" t="str">
        <f t="shared" si="25"/>
        <v/>
      </c>
      <c r="K161" s="46"/>
      <c r="M161" s="48" t="str">
        <f t="shared" si="26"/>
        <v/>
      </c>
      <c r="N161" s="48" t="str">
        <f t="shared" si="27"/>
        <v/>
      </c>
    </row>
    <row r="162" spans="1:14">
      <c r="A162" s="43"/>
      <c r="B162" s="43"/>
      <c r="C162" s="43"/>
      <c r="D162" s="43"/>
      <c r="E162" s="44" t="str">
        <f t="shared" si="20"/>
        <v/>
      </c>
      <c r="F162" s="45" t="str">
        <f t="shared" si="21"/>
        <v/>
      </c>
      <c r="G162" s="45" t="str">
        <f t="shared" si="22"/>
        <v/>
      </c>
      <c r="H162" s="45" t="str">
        <f t="shared" si="23"/>
        <v/>
      </c>
      <c r="I162" s="45" t="str">
        <f t="shared" si="24"/>
        <v/>
      </c>
      <c r="J162" s="45" t="str">
        <f t="shared" si="25"/>
        <v/>
      </c>
      <c r="K162" s="46"/>
      <c r="M162" s="48" t="str">
        <f t="shared" si="26"/>
        <v/>
      </c>
      <c r="N162" s="48" t="str">
        <f t="shared" si="27"/>
        <v/>
      </c>
    </row>
    <row r="163" spans="1:14">
      <c r="A163" s="43"/>
      <c r="B163" s="43"/>
      <c r="C163" s="43"/>
      <c r="D163" s="43"/>
      <c r="E163" s="44" t="str">
        <f t="shared" si="20"/>
        <v/>
      </c>
      <c r="F163" s="45" t="str">
        <f t="shared" si="21"/>
        <v/>
      </c>
      <c r="G163" s="45" t="str">
        <f t="shared" si="22"/>
        <v/>
      </c>
      <c r="H163" s="45" t="str">
        <f t="shared" si="23"/>
        <v/>
      </c>
      <c r="I163" s="45" t="str">
        <f t="shared" si="24"/>
        <v/>
      </c>
      <c r="J163" s="45" t="str">
        <f t="shared" si="25"/>
        <v/>
      </c>
      <c r="K163" s="46"/>
      <c r="M163" s="48" t="str">
        <f t="shared" si="26"/>
        <v/>
      </c>
      <c r="N163" s="48" t="str">
        <f t="shared" si="27"/>
        <v/>
      </c>
    </row>
    <row r="164" spans="1:14">
      <c r="A164" s="43"/>
      <c r="B164" s="43"/>
      <c r="C164" s="43"/>
      <c r="D164" s="43"/>
      <c r="E164" s="44" t="str">
        <f t="shared" si="20"/>
        <v/>
      </c>
      <c r="F164" s="45" t="str">
        <f t="shared" si="21"/>
        <v/>
      </c>
      <c r="G164" s="45" t="str">
        <f t="shared" si="22"/>
        <v/>
      </c>
      <c r="H164" s="45" t="str">
        <f t="shared" si="23"/>
        <v/>
      </c>
      <c r="I164" s="45" t="str">
        <f t="shared" si="24"/>
        <v/>
      </c>
      <c r="J164" s="45" t="str">
        <f t="shared" si="25"/>
        <v/>
      </c>
      <c r="K164" s="46"/>
      <c r="M164" s="48" t="str">
        <f t="shared" si="26"/>
        <v/>
      </c>
      <c r="N164" s="48" t="str">
        <f t="shared" si="27"/>
        <v/>
      </c>
    </row>
    <row r="165" spans="1:14">
      <c r="A165" s="43"/>
      <c r="B165" s="43"/>
      <c r="C165" s="43"/>
      <c r="D165" s="43"/>
      <c r="E165" s="44" t="str">
        <f t="shared" si="20"/>
        <v/>
      </c>
      <c r="F165" s="45" t="str">
        <f t="shared" si="21"/>
        <v/>
      </c>
      <c r="G165" s="45" t="str">
        <f t="shared" si="22"/>
        <v/>
      </c>
      <c r="H165" s="45" t="str">
        <f t="shared" si="23"/>
        <v/>
      </c>
      <c r="I165" s="45" t="str">
        <f t="shared" si="24"/>
        <v/>
      </c>
      <c r="J165" s="45" t="str">
        <f t="shared" si="25"/>
        <v/>
      </c>
      <c r="K165" s="46"/>
      <c r="M165" s="48" t="str">
        <f t="shared" si="26"/>
        <v/>
      </c>
      <c r="N165" s="48" t="str">
        <f t="shared" si="27"/>
        <v/>
      </c>
    </row>
    <row r="166" spans="1:14">
      <c r="A166" s="43"/>
      <c r="B166" s="43"/>
      <c r="C166" s="43"/>
      <c r="D166" s="43"/>
      <c r="E166" s="44" t="str">
        <f t="shared" si="20"/>
        <v/>
      </c>
      <c r="F166" s="45" t="str">
        <f t="shared" si="21"/>
        <v/>
      </c>
      <c r="G166" s="45" t="str">
        <f t="shared" si="22"/>
        <v/>
      </c>
      <c r="H166" s="45" t="str">
        <f t="shared" si="23"/>
        <v/>
      </c>
      <c r="I166" s="45" t="str">
        <f t="shared" si="24"/>
        <v/>
      </c>
      <c r="J166" s="45" t="str">
        <f t="shared" si="25"/>
        <v/>
      </c>
      <c r="K166" s="46"/>
      <c r="M166" s="48" t="str">
        <f t="shared" si="26"/>
        <v/>
      </c>
      <c r="N166" s="48" t="str">
        <f t="shared" si="27"/>
        <v/>
      </c>
    </row>
    <row r="167" spans="1:14">
      <c r="A167" s="43"/>
      <c r="B167" s="43"/>
      <c r="C167" s="43"/>
      <c r="D167" s="43"/>
      <c r="E167" s="44" t="str">
        <f t="shared" si="20"/>
        <v/>
      </c>
      <c r="F167" s="45" t="str">
        <f t="shared" si="21"/>
        <v/>
      </c>
      <c r="G167" s="45" t="str">
        <f t="shared" si="22"/>
        <v/>
      </c>
      <c r="H167" s="45" t="str">
        <f t="shared" si="23"/>
        <v/>
      </c>
      <c r="I167" s="45" t="str">
        <f t="shared" si="24"/>
        <v/>
      </c>
      <c r="J167" s="45" t="str">
        <f t="shared" si="25"/>
        <v/>
      </c>
      <c r="K167" s="46"/>
      <c r="M167" s="48" t="str">
        <f t="shared" si="26"/>
        <v/>
      </c>
      <c r="N167" s="48" t="str">
        <f t="shared" si="27"/>
        <v/>
      </c>
    </row>
    <row r="168" spans="1:14">
      <c r="A168" s="43"/>
      <c r="B168" s="43"/>
      <c r="C168" s="43"/>
      <c r="D168" s="43"/>
      <c r="E168" s="44" t="str">
        <f t="shared" si="20"/>
        <v/>
      </c>
      <c r="F168" s="45" t="str">
        <f t="shared" si="21"/>
        <v/>
      </c>
      <c r="G168" s="45" t="str">
        <f t="shared" si="22"/>
        <v/>
      </c>
      <c r="H168" s="45" t="str">
        <f t="shared" si="23"/>
        <v/>
      </c>
      <c r="I168" s="45" t="str">
        <f t="shared" si="24"/>
        <v/>
      </c>
      <c r="J168" s="45" t="str">
        <f t="shared" si="25"/>
        <v/>
      </c>
      <c r="K168" s="46"/>
      <c r="M168" s="48" t="str">
        <f t="shared" si="26"/>
        <v/>
      </c>
      <c r="N168" s="48" t="str">
        <f t="shared" si="27"/>
        <v/>
      </c>
    </row>
    <row r="169" spans="1:14">
      <c r="A169" s="43"/>
      <c r="B169" s="43"/>
      <c r="C169" s="43"/>
      <c r="D169" s="43"/>
      <c r="E169" s="44" t="str">
        <f t="shared" si="20"/>
        <v/>
      </c>
      <c r="F169" s="45" t="str">
        <f t="shared" si="21"/>
        <v/>
      </c>
      <c r="G169" s="45" t="str">
        <f t="shared" si="22"/>
        <v/>
      </c>
      <c r="H169" s="45" t="str">
        <f t="shared" si="23"/>
        <v/>
      </c>
      <c r="I169" s="45" t="str">
        <f t="shared" si="24"/>
        <v/>
      </c>
      <c r="J169" s="45" t="str">
        <f t="shared" si="25"/>
        <v/>
      </c>
      <c r="K169" s="46"/>
      <c r="M169" s="48" t="str">
        <f t="shared" si="26"/>
        <v/>
      </c>
      <c r="N169" s="48" t="str">
        <f t="shared" si="27"/>
        <v/>
      </c>
    </row>
    <row r="170" spans="1:14">
      <c r="A170" s="43"/>
      <c r="B170" s="43"/>
      <c r="C170" s="43"/>
      <c r="D170" s="43"/>
      <c r="E170" s="44" t="str">
        <f t="shared" si="20"/>
        <v/>
      </c>
      <c r="F170" s="45" t="str">
        <f t="shared" si="21"/>
        <v/>
      </c>
      <c r="G170" s="45" t="str">
        <f t="shared" si="22"/>
        <v/>
      </c>
      <c r="H170" s="45" t="str">
        <f t="shared" si="23"/>
        <v/>
      </c>
      <c r="I170" s="45" t="str">
        <f t="shared" si="24"/>
        <v/>
      </c>
      <c r="J170" s="45" t="str">
        <f t="shared" si="25"/>
        <v/>
      </c>
      <c r="K170" s="46"/>
      <c r="M170" s="48" t="str">
        <f t="shared" si="26"/>
        <v/>
      </c>
      <c r="N170" s="48" t="str">
        <f t="shared" si="27"/>
        <v/>
      </c>
    </row>
    <row r="171" spans="1:14">
      <c r="A171" s="43"/>
      <c r="B171" s="43"/>
      <c r="C171" s="43"/>
      <c r="D171" s="43"/>
      <c r="E171" s="44" t="str">
        <f t="shared" si="20"/>
        <v/>
      </c>
      <c r="F171" s="45" t="str">
        <f t="shared" si="21"/>
        <v/>
      </c>
      <c r="G171" s="45" t="str">
        <f t="shared" si="22"/>
        <v/>
      </c>
      <c r="H171" s="45" t="str">
        <f t="shared" si="23"/>
        <v/>
      </c>
      <c r="I171" s="45" t="str">
        <f t="shared" si="24"/>
        <v/>
      </c>
      <c r="J171" s="45" t="str">
        <f t="shared" si="25"/>
        <v/>
      </c>
      <c r="K171" s="46"/>
      <c r="M171" s="48" t="str">
        <f t="shared" si="26"/>
        <v/>
      </c>
      <c r="N171" s="48" t="str">
        <f t="shared" si="27"/>
        <v/>
      </c>
    </row>
    <row r="172" spans="1:14">
      <c r="A172" s="43"/>
      <c r="B172" s="43"/>
      <c r="C172" s="43"/>
      <c r="D172" s="43"/>
      <c r="E172" s="44" t="str">
        <f t="shared" si="20"/>
        <v/>
      </c>
      <c r="F172" s="45" t="str">
        <f t="shared" si="21"/>
        <v/>
      </c>
      <c r="G172" s="45" t="str">
        <f t="shared" si="22"/>
        <v/>
      </c>
      <c r="H172" s="45" t="str">
        <f t="shared" si="23"/>
        <v/>
      </c>
      <c r="I172" s="45" t="str">
        <f t="shared" si="24"/>
        <v/>
      </c>
      <c r="J172" s="45" t="str">
        <f t="shared" si="25"/>
        <v/>
      </c>
      <c r="K172" s="46"/>
      <c r="M172" s="48" t="str">
        <f t="shared" si="26"/>
        <v/>
      </c>
      <c r="N172" s="48" t="str">
        <f t="shared" si="27"/>
        <v/>
      </c>
    </row>
    <row r="173" spans="1:14">
      <c r="A173" s="43"/>
      <c r="B173" s="43"/>
      <c r="C173" s="43"/>
      <c r="D173" s="43"/>
      <c r="E173" s="44" t="str">
        <f t="shared" si="20"/>
        <v/>
      </c>
      <c r="F173" s="45" t="str">
        <f t="shared" si="21"/>
        <v/>
      </c>
      <c r="G173" s="45" t="str">
        <f t="shared" si="22"/>
        <v/>
      </c>
      <c r="H173" s="45" t="str">
        <f t="shared" si="23"/>
        <v/>
      </c>
      <c r="I173" s="45" t="str">
        <f t="shared" si="24"/>
        <v/>
      </c>
      <c r="J173" s="45" t="str">
        <f t="shared" si="25"/>
        <v/>
      </c>
      <c r="K173" s="46"/>
      <c r="M173" s="48" t="str">
        <f t="shared" si="26"/>
        <v/>
      </c>
      <c r="N173" s="48" t="str">
        <f t="shared" si="27"/>
        <v/>
      </c>
    </row>
    <row r="174" spans="1:14">
      <c r="A174" s="43"/>
      <c r="B174" s="43"/>
      <c r="C174" s="43"/>
      <c r="D174" s="43"/>
      <c r="E174" s="44" t="str">
        <f t="shared" si="20"/>
        <v/>
      </c>
      <c r="F174" s="45" t="str">
        <f t="shared" si="21"/>
        <v/>
      </c>
      <c r="G174" s="45" t="str">
        <f t="shared" si="22"/>
        <v/>
      </c>
      <c r="H174" s="45" t="str">
        <f t="shared" si="23"/>
        <v/>
      </c>
      <c r="I174" s="45" t="str">
        <f t="shared" si="24"/>
        <v/>
      </c>
      <c r="J174" s="45" t="str">
        <f t="shared" si="25"/>
        <v/>
      </c>
      <c r="K174" s="46"/>
      <c r="M174" s="48" t="str">
        <f t="shared" si="26"/>
        <v/>
      </c>
      <c r="N174" s="48" t="str">
        <f t="shared" si="27"/>
        <v/>
      </c>
    </row>
    <row r="175" spans="1:14">
      <c r="A175" s="43"/>
      <c r="B175" s="43"/>
      <c r="C175" s="43"/>
      <c r="D175" s="43"/>
      <c r="E175" s="44" t="str">
        <f t="shared" si="20"/>
        <v/>
      </c>
      <c r="F175" s="45" t="str">
        <f t="shared" si="21"/>
        <v/>
      </c>
      <c r="G175" s="45" t="str">
        <f t="shared" si="22"/>
        <v/>
      </c>
      <c r="H175" s="45" t="str">
        <f t="shared" si="23"/>
        <v/>
      </c>
      <c r="I175" s="45" t="str">
        <f t="shared" si="24"/>
        <v/>
      </c>
      <c r="J175" s="45" t="str">
        <f t="shared" si="25"/>
        <v/>
      </c>
      <c r="K175" s="46"/>
      <c r="M175" s="48" t="str">
        <f t="shared" si="26"/>
        <v/>
      </c>
      <c r="N175" s="48" t="str">
        <f t="shared" si="27"/>
        <v/>
      </c>
    </row>
    <row r="176" spans="1:14">
      <c r="A176" s="43"/>
      <c r="B176" s="43"/>
      <c r="C176" s="43"/>
      <c r="D176" s="43"/>
      <c r="E176" s="44" t="str">
        <f t="shared" si="20"/>
        <v/>
      </c>
      <c r="F176" s="45" t="str">
        <f t="shared" si="21"/>
        <v/>
      </c>
      <c r="G176" s="45" t="str">
        <f t="shared" si="22"/>
        <v/>
      </c>
      <c r="H176" s="45" t="str">
        <f t="shared" si="23"/>
        <v/>
      </c>
      <c r="I176" s="45" t="str">
        <f t="shared" si="24"/>
        <v/>
      </c>
      <c r="J176" s="45" t="str">
        <f t="shared" si="25"/>
        <v/>
      </c>
      <c r="K176" s="46"/>
      <c r="N176" s="48" t="str">
        <f t="shared" si="27"/>
        <v/>
      </c>
    </row>
    <row r="177" spans="1:14">
      <c r="A177" s="43"/>
      <c r="B177" s="43"/>
      <c r="C177" s="43"/>
      <c r="D177" s="43"/>
      <c r="E177" s="44" t="str">
        <f t="shared" si="20"/>
        <v/>
      </c>
      <c r="F177" s="45" t="str">
        <f t="shared" si="21"/>
        <v/>
      </c>
      <c r="G177" s="45" t="str">
        <f t="shared" si="22"/>
        <v/>
      </c>
      <c r="H177" s="45" t="str">
        <f t="shared" si="23"/>
        <v/>
      </c>
      <c r="I177" s="45" t="str">
        <f t="shared" si="24"/>
        <v/>
      </c>
      <c r="J177" s="45" t="str">
        <f t="shared" si="25"/>
        <v/>
      </c>
      <c r="K177" s="46"/>
      <c r="N177" s="48" t="str">
        <f t="shared" si="27"/>
        <v/>
      </c>
    </row>
    <row r="178" spans="1:14">
      <c r="A178" s="43"/>
      <c r="B178" s="43"/>
      <c r="C178" s="43"/>
      <c r="D178" s="43"/>
      <c r="E178" s="44" t="str">
        <f t="shared" si="20"/>
        <v/>
      </c>
      <c r="F178" s="45" t="str">
        <f t="shared" si="21"/>
        <v/>
      </c>
      <c r="G178" s="45" t="str">
        <f t="shared" si="22"/>
        <v/>
      </c>
      <c r="H178" s="45" t="str">
        <f t="shared" si="23"/>
        <v/>
      </c>
      <c r="I178" s="45" t="str">
        <f t="shared" si="24"/>
        <v/>
      </c>
      <c r="J178" s="45" t="str">
        <f t="shared" si="25"/>
        <v/>
      </c>
      <c r="K178" s="46"/>
      <c r="N178" s="48" t="str">
        <f t="shared" si="27"/>
        <v/>
      </c>
    </row>
    <row r="179" spans="1:14">
      <c r="A179" s="43"/>
      <c r="B179" s="43"/>
      <c r="C179" s="43"/>
      <c r="D179" s="43"/>
      <c r="E179" s="44" t="str">
        <f t="shared" si="20"/>
        <v/>
      </c>
      <c r="F179" s="45" t="str">
        <f t="shared" si="21"/>
        <v/>
      </c>
      <c r="G179" s="45" t="str">
        <f t="shared" si="22"/>
        <v/>
      </c>
      <c r="H179" s="45" t="str">
        <f t="shared" si="23"/>
        <v/>
      </c>
      <c r="I179" s="45" t="str">
        <f t="shared" si="24"/>
        <v/>
      </c>
      <c r="J179" s="45" t="str">
        <f t="shared" si="25"/>
        <v/>
      </c>
      <c r="K179" s="46"/>
      <c r="N179" s="48" t="str">
        <f t="shared" si="27"/>
        <v/>
      </c>
    </row>
    <row r="180" spans="1:14">
      <c r="A180" s="43"/>
      <c r="B180" s="43"/>
      <c r="C180" s="43"/>
      <c r="D180" s="43"/>
      <c r="E180" s="44" t="str">
        <f t="shared" si="20"/>
        <v/>
      </c>
      <c r="F180" s="45" t="str">
        <f t="shared" si="21"/>
        <v/>
      </c>
      <c r="G180" s="45" t="str">
        <f t="shared" si="22"/>
        <v/>
      </c>
      <c r="H180" s="45" t="str">
        <f t="shared" si="23"/>
        <v/>
      </c>
      <c r="I180" s="45" t="str">
        <f t="shared" si="24"/>
        <v/>
      </c>
      <c r="J180" s="45" t="str">
        <f t="shared" si="25"/>
        <v/>
      </c>
      <c r="K180" s="46"/>
      <c r="N180" s="48" t="str">
        <f t="shared" si="27"/>
        <v/>
      </c>
    </row>
    <row r="181" spans="1:14">
      <c r="A181" s="43"/>
      <c r="B181" s="43"/>
      <c r="C181" s="43"/>
      <c r="D181" s="43"/>
      <c r="E181" s="44" t="str">
        <f t="shared" si="20"/>
        <v/>
      </c>
      <c r="F181" s="45" t="str">
        <f t="shared" si="21"/>
        <v/>
      </c>
      <c r="G181" s="45" t="str">
        <f t="shared" si="22"/>
        <v/>
      </c>
      <c r="H181" s="45" t="str">
        <f t="shared" si="23"/>
        <v/>
      </c>
      <c r="I181" s="45" t="str">
        <f t="shared" si="24"/>
        <v/>
      </c>
      <c r="J181" s="45" t="str">
        <f t="shared" si="25"/>
        <v/>
      </c>
      <c r="K181" s="46"/>
      <c r="N181" s="48" t="str">
        <f t="shared" si="27"/>
        <v/>
      </c>
    </row>
    <row r="182" spans="1:14">
      <c r="A182" s="43"/>
      <c r="B182" s="43"/>
      <c r="C182" s="43"/>
      <c r="D182" s="43"/>
      <c r="E182" s="44" t="str">
        <f t="shared" si="20"/>
        <v/>
      </c>
      <c r="F182" s="45" t="str">
        <f t="shared" si="21"/>
        <v/>
      </c>
      <c r="G182" s="45" t="str">
        <f t="shared" si="22"/>
        <v/>
      </c>
      <c r="H182" s="45" t="str">
        <f t="shared" si="23"/>
        <v/>
      </c>
      <c r="I182" s="45" t="str">
        <f t="shared" si="24"/>
        <v/>
      </c>
      <c r="J182" s="45" t="str">
        <f t="shared" si="25"/>
        <v/>
      </c>
      <c r="K182" s="46"/>
      <c r="N182" s="48" t="str">
        <f t="shared" si="27"/>
        <v/>
      </c>
    </row>
    <row r="183" spans="1:14">
      <c r="A183" s="43"/>
      <c r="B183" s="43"/>
      <c r="C183" s="43"/>
      <c r="D183" s="43"/>
      <c r="E183" s="44" t="str">
        <f t="shared" si="20"/>
        <v/>
      </c>
      <c r="F183" s="45" t="str">
        <f t="shared" si="21"/>
        <v/>
      </c>
      <c r="G183" s="45" t="str">
        <f t="shared" si="22"/>
        <v/>
      </c>
      <c r="H183" s="45" t="str">
        <f t="shared" si="23"/>
        <v/>
      </c>
      <c r="I183" s="45" t="str">
        <f t="shared" si="24"/>
        <v/>
      </c>
      <c r="J183" s="45" t="str">
        <f t="shared" si="25"/>
        <v/>
      </c>
      <c r="K183" s="46"/>
      <c r="N183" s="48" t="str">
        <f t="shared" si="27"/>
        <v/>
      </c>
    </row>
    <row r="184" spans="1:14">
      <c r="A184" s="43"/>
      <c r="B184" s="43"/>
      <c r="C184" s="43"/>
      <c r="D184" s="43"/>
      <c r="E184" s="44" t="str">
        <f t="shared" si="20"/>
        <v/>
      </c>
      <c r="F184" s="45" t="str">
        <f t="shared" si="21"/>
        <v/>
      </c>
      <c r="G184" s="45" t="str">
        <f t="shared" si="22"/>
        <v/>
      </c>
      <c r="H184" s="45" t="str">
        <f t="shared" si="23"/>
        <v/>
      </c>
      <c r="I184" s="45" t="str">
        <f t="shared" si="24"/>
        <v/>
      </c>
      <c r="J184" s="45" t="str">
        <f t="shared" si="25"/>
        <v/>
      </c>
      <c r="K184" s="46"/>
      <c r="N184" s="48" t="str">
        <f t="shared" si="27"/>
        <v/>
      </c>
    </row>
    <row r="185" spans="1:14">
      <c r="A185" s="43"/>
      <c r="B185" s="43"/>
      <c r="C185" s="43"/>
      <c r="D185" s="43"/>
      <c r="E185" s="44" t="str">
        <f t="shared" si="20"/>
        <v/>
      </c>
      <c r="F185" s="45" t="str">
        <f t="shared" si="21"/>
        <v/>
      </c>
      <c r="G185" s="45" t="str">
        <f t="shared" si="22"/>
        <v/>
      </c>
      <c r="H185" s="45" t="str">
        <f t="shared" si="23"/>
        <v/>
      </c>
      <c r="I185" s="45" t="str">
        <f t="shared" si="24"/>
        <v/>
      </c>
      <c r="J185" s="45" t="str">
        <f t="shared" si="25"/>
        <v/>
      </c>
      <c r="K185" s="46"/>
      <c r="N185" s="48" t="str">
        <f t="shared" si="27"/>
        <v/>
      </c>
    </row>
    <row r="186" spans="1:14">
      <c r="A186" s="43"/>
      <c r="B186" s="43"/>
      <c r="C186" s="43"/>
      <c r="D186" s="43"/>
      <c r="E186" s="44" t="str">
        <f t="shared" si="20"/>
        <v/>
      </c>
      <c r="F186" s="45" t="str">
        <f t="shared" si="21"/>
        <v/>
      </c>
      <c r="G186" s="45" t="str">
        <f t="shared" si="22"/>
        <v/>
      </c>
      <c r="H186" s="45" t="str">
        <f t="shared" si="23"/>
        <v/>
      </c>
      <c r="I186" s="45" t="str">
        <f t="shared" si="24"/>
        <v/>
      </c>
      <c r="J186" s="45" t="str">
        <f t="shared" si="25"/>
        <v/>
      </c>
      <c r="K186" s="46"/>
      <c r="N186" s="48" t="str">
        <f t="shared" si="27"/>
        <v/>
      </c>
    </row>
    <row r="187" spans="1:14">
      <c r="A187" s="43"/>
      <c r="B187" s="43"/>
      <c r="C187" s="43"/>
      <c r="D187" s="43"/>
      <c r="E187" s="44" t="str">
        <f t="shared" si="20"/>
        <v/>
      </c>
      <c r="F187" s="45" t="str">
        <f t="shared" si="21"/>
        <v/>
      </c>
      <c r="G187" s="45" t="str">
        <f t="shared" si="22"/>
        <v/>
      </c>
      <c r="H187" s="45" t="str">
        <f t="shared" si="23"/>
        <v/>
      </c>
      <c r="I187" s="45" t="str">
        <f t="shared" si="24"/>
        <v/>
      </c>
      <c r="J187" s="45" t="str">
        <f t="shared" si="25"/>
        <v/>
      </c>
      <c r="K187" s="46"/>
      <c r="N187" s="48" t="str">
        <f t="shared" si="27"/>
        <v/>
      </c>
    </row>
    <row r="188" spans="1:14">
      <c r="A188" s="43"/>
      <c r="B188" s="43"/>
      <c r="C188" s="43"/>
      <c r="D188" s="43"/>
      <c r="E188" s="44" t="str">
        <f t="shared" si="20"/>
        <v/>
      </c>
      <c r="F188" s="45" t="str">
        <f t="shared" si="21"/>
        <v/>
      </c>
      <c r="G188" s="45" t="str">
        <f t="shared" si="22"/>
        <v/>
      </c>
      <c r="H188" s="45" t="str">
        <f t="shared" si="23"/>
        <v/>
      </c>
      <c r="I188" s="45" t="str">
        <f t="shared" si="24"/>
        <v/>
      </c>
      <c r="J188" s="45" t="str">
        <f t="shared" si="25"/>
        <v/>
      </c>
      <c r="K188" s="46"/>
      <c r="N188" s="48" t="str">
        <f t="shared" si="27"/>
        <v/>
      </c>
    </row>
    <row r="189" spans="1:14">
      <c r="A189" s="43"/>
      <c r="B189" s="43"/>
      <c r="C189" s="43"/>
      <c r="D189" s="43"/>
      <c r="E189" s="44" t="str">
        <f t="shared" si="20"/>
        <v/>
      </c>
      <c r="F189" s="45" t="str">
        <f t="shared" si="21"/>
        <v/>
      </c>
      <c r="G189" s="45" t="str">
        <f t="shared" si="22"/>
        <v/>
      </c>
      <c r="H189" s="45" t="str">
        <f t="shared" si="23"/>
        <v/>
      </c>
      <c r="I189" s="45" t="str">
        <f t="shared" si="24"/>
        <v/>
      </c>
      <c r="J189" s="45" t="str">
        <f t="shared" si="25"/>
        <v/>
      </c>
      <c r="K189" s="46"/>
      <c r="N189" s="48" t="str">
        <f t="shared" si="27"/>
        <v/>
      </c>
    </row>
    <row r="190" spans="1:14">
      <c r="A190" s="43"/>
      <c r="B190" s="43"/>
      <c r="C190" s="43"/>
      <c r="D190" s="43"/>
      <c r="E190" s="44" t="str">
        <f t="shared" si="20"/>
        <v/>
      </c>
      <c r="F190" s="45" t="str">
        <f t="shared" si="21"/>
        <v/>
      </c>
      <c r="G190" s="45" t="str">
        <f t="shared" si="22"/>
        <v/>
      </c>
      <c r="H190" s="45" t="str">
        <f t="shared" si="23"/>
        <v/>
      </c>
      <c r="I190" s="45" t="str">
        <f t="shared" si="24"/>
        <v/>
      </c>
      <c r="J190" s="45" t="str">
        <f t="shared" si="25"/>
        <v/>
      </c>
      <c r="K190" s="46"/>
      <c r="N190" s="48" t="str">
        <f t="shared" si="27"/>
        <v/>
      </c>
    </row>
    <row r="191" spans="1:14">
      <c r="A191" s="43"/>
      <c r="B191" s="43"/>
      <c r="C191" s="43"/>
      <c r="D191" s="43"/>
      <c r="E191" s="44" t="str">
        <f t="shared" si="20"/>
        <v/>
      </c>
      <c r="F191" s="45" t="str">
        <f t="shared" si="21"/>
        <v/>
      </c>
      <c r="G191" s="45" t="str">
        <f t="shared" si="22"/>
        <v/>
      </c>
      <c r="H191" s="45" t="str">
        <f t="shared" si="23"/>
        <v/>
      </c>
      <c r="I191" s="45" t="str">
        <f t="shared" si="24"/>
        <v/>
      </c>
      <c r="J191" s="45" t="str">
        <f t="shared" si="25"/>
        <v/>
      </c>
      <c r="K191" s="46"/>
      <c r="N191" s="48" t="str">
        <f t="shared" si="27"/>
        <v/>
      </c>
    </row>
    <row r="192" spans="1:14">
      <c r="A192" s="43"/>
      <c r="B192" s="43"/>
      <c r="C192" s="43"/>
      <c r="D192" s="43"/>
      <c r="E192" s="44" t="str">
        <f t="shared" si="20"/>
        <v/>
      </c>
      <c r="F192" s="45" t="str">
        <f t="shared" si="21"/>
        <v/>
      </c>
      <c r="G192" s="45" t="str">
        <f t="shared" si="22"/>
        <v/>
      </c>
      <c r="H192" s="45" t="str">
        <f t="shared" si="23"/>
        <v/>
      </c>
      <c r="I192" s="45" t="str">
        <f t="shared" si="24"/>
        <v/>
      </c>
      <c r="J192" s="45" t="str">
        <f t="shared" si="25"/>
        <v/>
      </c>
      <c r="K192" s="46"/>
      <c r="N192" s="48" t="str">
        <f t="shared" si="27"/>
        <v/>
      </c>
    </row>
    <row r="193" spans="1:14">
      <c r="A193" s="43"/>
      <c r="B193" s="43"/>
      <c r="C193" s="43"/>
      <c r="D193" s="43"/>
      <c r="E193" s="44" t="str">
        <f t="shared" si="20"/>
        <v/>
      </c>
      <c r="F193" s="45" t="str">
        <f t="shared" si="21"/>
        <v/>
      </c>
      <c r="G193" s="45" t="str">
        <f t="shared" si="22"/>
        <v/>
      </c>
      <c r="H193" s="45" t="str">
        <f t="shared" si="23"/>
        <v/>
      </c>
      <c r="I193" s="45" t="str">
        <f t="shared" si="24"/>
        <v/>
      </c>
      <c r="J193" s="45" t="str">
        <f t="shared" si="25"/>
        <v/>
      </c>
      <c r="K193" s="46"/>
      <c r="N193" s="48" t="str">
        <f t="shared" si="27"/>
        <v/>
      </c>
    </row>
    <row r="194" spans="1:14">
      <c r="A194" s="43"/>
      <c r="B194" s="43"/>
      <c r="C194" s="43"/>
      <c r="D194" s="43"/>
      <c r="E194" s="44" t="str">
        <f t="shared" si="20"/>
        <v/>
      </c>
      <c r="F194" s="45" t="str">
        <f t="shared" si="21"/>
        <v/>
      </c>
      <c r="G194" s="45" t="str">
        <f t="shared" si="22"/>
        <v/>
      </c>
      <c r="H194" s="45" t="str">
        <f t="shared" si="23"/>
        <v/>
      </c>
      <c r="I194" s="45" t="str">
        <f t="shared" si="24"/>
        <v/>
      </c>
      <c r="J194" s="45" t="str">
        <f t="shared" si="25"/>
        <v/>
      </c>
      <c r="K194" s="46"/>
      <c r="N194" s="48" t="str">
        <f t="shared" si="27"/>
        <v/>
      </c>
    </row>
    <row r="195" spans="1:14">
      <c r="A195" s="43"/>
      <c r="B195" s="43"/>
      <c r="C195" s="43"/>
      <c r="D195" s="43"/>
      <c r="E195" s="44" t="str">
        <f t="shared" ref="E195:E258" si="28">IF(E194&gt;=$B$20,"",E194+1)</f>
        <v/>
      </c>
      <c r="F195" s="45" t="str">
        <f t="shared" ref="F195:F258" si="29">IF(AND(E195&lt;=$B$20,$B$17="frances"),$A$3/PV($B$8,$B$20,-1),IF(AND(E195&lt;=$B$20,$B$17="americano"),IF(E195&lt;$B$20,$A$3*$B$8,$A$3*$B$8+$A$3),IF(AND(E195&lt;=$B$20,$B$17="Cuotas constantes"),G195+H195,"")))</f>
        <v/>
      </c>
      <c r="G195" s="45" t="str">
        <f t="shared" ref="G195:G258" si="30">IF(E195&lt;=$B$20,I194*$B$8,"")</f>
        <v/>
      </c>
      <c r="H195" s="45" t="str">
        <f t="shared" ref="H195:H258" si="31">IF(E195&lt;=$B$20,IF(OR($B$17="Americano",$B$17="Frances"),F195-G195,$A$3/$B$20),"")</f>
        <v/>
      </c>
      <c r="I195" s="45" t="str">
        <f t="shared" ref="I195:I258" si="32">IF(E195&lt;=$B$20,I194-H195,"")</f>
        <v/>
      </c>
      <c r="J195" s="45" t="str">
        <f t="shared" ref="J195:J258" si="33">IF(E195&lt;=$B$20,J194+H195,"")</f>
        <v/>
      </c>
      <c r="K195" s="46"/>
      <c r="N195" s="48" t="str">
        <f t="shared" si="27"/>
        <v/>
      </c>
    </row>
    <row r="196" spans="1:14">
      <c r="A196" s="43"/>
      <c r="B196" s="43"/>
      <c r="C196" s="43"/>
      <c r="D196" s="43"/>
      <c r="E196" s="44" t="str">
        <f t="shared" si="28"/>
        <v/>
      </c>
      <c r="F196" s="45" t="str">
        <f t="shared" si="29"/>
        <v/>
      </c>
      <c r="G196" s="45" t="str">
        <f t="shared" si="30"/>
        <v/>
      </c>
      <c r="H196" s="45" t="str">
        <f t="shared" si="31"/>
        <v/>
      </c>
      <c r="I196" s="45" t="str">
        <f t="shared" si="32"/>
        <v/>
      </c>
      <c r="J196" s="45" t="str">
        <f t="shared" si="33"/>
        <v/>
      </c>
      <c r="K196" s="46"/>
      <c r="N196" s="48" t="str">
        <f t="shared" si="27"/>
        <v/>
      </c>
    </row>
    <row r="197" spans="1:14">
      <c r="A197" s="43"/>
      <c r="B197" s="43"/>
      <c r="C197" s="43"/>
      <c r="D197" s="43"/>
      <c r="E197" s="44" t="str">
        <f t="shared" si="28"/>
        <v/>
      </c>
      <c r="F197" s="45" t="str">
        <f t="shared" si="29"/>
        <v/>
      </c>
      <c r="G197" s="45" t="str">
        <f t="shared" si="30"/>
        <v/>
      </c>
      <c r="H197" s="45" t="str">
        <f t="shared" si="31"/>
        <v/>
      </c>
      <c r="I197" s="45" t="str">
        <f t="shared" si="32"/>
        <v/>
      </c>
      <c r="J197" s="45" t="str">
        <f t="shared" si="33"/>
        <v/>
      </c>
      <c r="K197" s="46"/>
      <c r="N197" s="48" t="str">
        <f t="shared" si="27"/>
        <v/>
      </c>
    </row>
    <row r="198" spans="1:14">
      <c r="A198" s="43"/>
      <c r="B198" s="43"/>
      <c r="C198" s="43"/>
      <c r="D198" s="43"/>
      <c r="E198" s="44" t="str">
        <f t="shared" si="28"/>
        <v/>
      </c>
      <c r="F198" s="45" t="str">
        <f t="shared" si="29"/>
        <v/>
      </c>
      <c r="G198" s="45" t="str">
        <f t="shared" si="30"/>
        <v/>
      </c>
      <c r="H198" s="45" t="str">
        <f t="shared" si="31"/>
        <v/>
      </c>
      <c r="I198" s="45" t="str">
        <f t="shared" si="32"/>
        <v/>
      </c>
      <c r="J198" s="45" t="str">
        <f t="shared" si="33"/>
        <v/>
      </c>
      <c r="K198" s="46"/>
      <c r="N198" s="48" t="str">
        <f t="shared" si="27"/>
        <v/>
      </c>
    </row>
    <row r="199" spans="1:14">
      <c r="A199" s="43"/>
      <c r="B199" s="43"/>
      <c r="C199" s="43"/>
      <c r="D199" s="43"/>
      <c r="E199" s="44" t="str">
        <f t="shared" si="28"/>
        <v/>
      </c>
      <c r="F199" s="45" t="str">
        <f t="shared" si="29"/>
        <v/>
      </c>
      <c r="G199" s="45" t="str">
        <f t="shared" si="30"/>
        <v/>
      </c>
      <c r="H199" s="45" t="str">
        <f t="shared" si="31"/>
        <v/>
      </c>
      <c r="I199" s="45" t="str">
        <f t="shared" si="32"/>
        <v/>
      </c>
      <c r="J199" s="45" t="str">
        <f t="shared" si="33"/>
        <v/>
      </c>
      <c r="K199" s="46"/>
      <c r="N199" s="48" t="str">
        <f t="shared" ref="N199:N220" si="34">G196</f>
        <v/>
      </c>
    </row>
    <row r="200" spans="1:14">
      <c r="A200" s="43"/>
      <c r="B200" s="43"/>
      <c r="C200" s="43"/>
      <c r="D200" s="43"/>
      <c r="E200" s="44" t="str">
        <f t="shared" si="28"/>
        <v/>
      </c>
      <c r="F200" s="45" t="str">
        <f t="shared" si="29"/>
        <v/>
      </c>
      <c r="G200" s="45" t="str">
        <f t="shared" si="30"/>
        <v/>
      </c>
      <c r="H200" s="45" t="str">
        <f t="shared" si="31"/>
        <v/>
      </c>
      <c r="I200" s="45" t="str">
        <f t="shared" si="32"/>
        <v/>
      </c>
      <c r="J200" s="45" t="str">
        <f t="shared" si="33"/>
        <v/>
      </c>
      <c r="K200" s="46"/>
      <c r="N200" s="48" t="str">
        <f t="shared" si="34"/>
        <v/>
      </c>
    </row>
    <row r="201" spans="1:14">
      <c r="A201" s="43"/>
      <c r="B201" s="43"/>
      <c r="C201" s="43"/>
      <c r="D201" s="43"/>
      <c r="E201" s="44" t="str">
        <f t="shared" si="28"/>
        <v/>
      </c>
      <c r="F201" s="45" t="str">
        <f t="shared" si="29"/>
        <v/>
      </c>
      <c r="G201" s="45" t="str">
        <f t="shared" si="30"/>
        <v/>
      </c>
      <c r="H201" s="45" t="str">
        <f t="shared" si="31"/>
        <v/>
      </c>
      <c r="I201" s="45" t="str">
        <f t="shared" si="32"/>
        <v/>
      </c>
      <c r="J201" s="45" t="str">
        <f t="shared" si="33"/>
        <v/>
      </c>
      <c r="K201" s="46"/>
      <c r="N201" s="48" t="str">
        <f t="shared" si="34"/>
        <v/>
      </c>
    </row>
    <row r="202" spans="1:14">
      <c r="A202" s="43"/>
      <c r="B202" s="43"/>
      <c r="C202" s="43"/>
      <c r="D202" s="43"/>
      <c r="E202" s="44" t="str">
        <f t="shared" si="28"/>
        <v/>
      </c>
      <c r="F202" s="45" t="str">
        <f t="shared" si="29"/>
        <v/>
      </c>
      <c r="G202" s="45" t="str">
        <f t="shared" si="30"/>
        <v/>
      </c>
      <c r="H202" s="45" t="str">
        <f t="shared" si="31"/>
        <v/>
      </c>
      <c r="I202" s="45" t="str">
        <f t="shared" si="32"/>
        <v/>
      </c>
      <c r="J202" s="45" t="str">
        <f t="shared" si="33"/>
        <v/>
      </c>
      <c r="K202" s="46"/>
      <c r="N202" s="48" t="str">
        <f t="shared" si="34"/>
        <v/>
      </c>
    </row>
    <row r="203" spans="1:14">
      <c r="A203" s="43"/>
      <c r="B203" s="43"/>
      <c r="C203" s="43"/>
      <c r="D203" s="43"/>
      <c r="E203" s="44" t="str">
        <f t="shared" si="28"/>
        <v/>
      </c>
      <c r="F203" s="45" t="str">
        <f t="shared" si="29"/>
        <v/>
      </c>
      <c r="G203" s="45" t="str">
        <f t="shared" si="30"/>
        <v/>
      </c>
      <c r="H203" s="45" t="str">
        <f t="shared" si="31"/>
        <v/>
      </c>
      <c r="I203" s="45" t="str">
        <f t="shared" si="32"/>
        <v/>
      </c>
      <c r="J203" s="45" t="str">
        <f t="shared" si="33"/>
        <v/>
      </c>
      <c r="K203" s="46"/>
      <c r="N203" s="48" t="str">
        <f t="shared" si="34"/>
        <v/>
      </c>
    </row>
    <row r="204" spans="1:14">
      <c r="A204" s="43"/>
      <c r="B204" s="43"/>
      <c r="C204" s="43"/>
      <c r="D204" s="43"/>
      <c r="E204" s="44" t="str">
        <f t="shared" si="28"/>
        <v/>
      </c>
      <c r="F204" s="45" t="str">
        <f t="shared" si="29"/>
        <v/>
      </c>
      <c r="G204" s="45" t="str">
        <f t="shared" si="30"/>
        <v/>
      </c>
      <c r="H204" s="45" t="str">
        <f t="shared" si="31"/>
        <v/>
      </c>
      <c r="I204" s="45" t="str">
        <f t="shared" si="32"/>
        <v/>
      </c>
      <c r="J204" s="45" t="str">
        <f t="shared" si="33"/>
        <v/>
      </c>
      <c r="K204" s="46"/>
      <c r="N204" s="48" t="str">
        <f t="shared" si="34"/>
        <v/>
      </c>
    </row>
    <row r="205" spans="1:14">
      <c r="A205" s="43"/>
      <c r="B205" s="43"/>
      <c r="C205" s="43"/>
      <c r="D205" s="43"/>
      <c r="E205" s="44" t="str">
        <f t="shared" si="28"/>
        <v/>
      </c>
      <c r="F205" s="45" t="str">
        <f t="shared" si="29"/>
        <v/>
      </c>
      <c r="G205" s="45" t="str">
        <f t="shared" si="30"/>
        <v/>
      </c>
      <c r="H205" s="45" t="str">
        <f t="shared" si="31"/>
        <v/>
      </c>
      <c r="I205" s="45" t="str">
        <f t="shared" si="32"/>
        <v/>
      </c>
      <c r="J205" s="45" t="str">
        <f t="shared" si="33"/>
        <v/>
      </c>
      <c r="K205" s="46"/>
      <c r="N205" s="48" t="str">
        <f t="shared" si="34"/>
        <v/>
      </c>
    </row>
    <row r="206" spans="1:14">
      <c r="A206" s="43"/>
      <c r="B206" s="43"/>
      <c r="C206" s="43"/>
      <c r="D206" s="43"/>
      <c r="E206" s="44" t="str">
        <f t="shared" si="28"/>
        <v/>
      </c>
      <c r="F206" s="45" t="str">
        <f t="shared" si="29"/>
        <v/>
      </c>
      <c r="G206" s="45" t="str">
        <f t="shared" si="30"/>
        <v/>
      </c>
      <c r="H206" s="45" t="str">
        <f t="shared" si="31"/>
        <v/>
      </c>
      <c r="I206" s="45" t="str">
        <f t="shared" si="32"/>
        <v/>
      </c>
      <c r="J206" s="45" t="str">
        <f t="shared" si="33"/>
        <v/>
      </c>
      <c r="K206" s="46"/>
      <c r="N206" s="48" t="str">
        <f t="shared" si="34"/>
        <v/>
      </c>
    </row>
    <row r="207" spans="1:14">
      <c r="A207" s="43"/>
      <c r="B207" s="43"/>
      <c r="C207" s="43"/>
      <c r="D207" s="43"/>
      <c r="E207" s="44" t="str">
        <f t="shared" si="28"/>
        <v/>
      </c>
      <c r="F207" s="45" t="str">
        <f t="shared" si="29"/>
        <v/>
      </c>
      <c r="G207" s="45" t="str">
        <f t="shared" si="30"/>
        <v/>
      </c>
      <c r="H207" s="45" t="str">
        <f t="shared" si="31"/>
        <v/>
      </c>
      <c r="I207" s="45" t="str">
        <f t="shared" si="32"/>
        <v/>
      </c>
      <c r="J207" s="45" t="str">
        <f t="shared" si="33"/>
        <v/>
      </c>
      <c r="K207" s="46"/>
      <c r="N207" s="48" t="str">
        <f t="shared" si="34"/>
        <v/>
      </c>
    </row>
    <row r="208" spans="1:14">
      <c r="A208" s="43"/>
      <c r="B208" s="43"/>
      <c r="C208" s="43"/>
      <c r="D208" s="43"/>
      <c r="E208" s="44" t="str">
        <f t="shared" si="28"/>
        <v/>
      </c>
      <c r="F208" s="45" t="str">
        <f t="shared" si="29"/>
        <v/>
      </c>
      <c r="G208" s="45" t="str">
        <f t="shared" si="30"/>
        <v/>
      </c>
      <c r="H208" s="45" t="str">
        <f t="shared" si="31"/>
        <v/>
      </c>
      <c r="I208" s="45" t="str">
        <f t="shared" si="32"/>
        <v/>
      </c>
      <c r="J208" s="45" t="str">
        <f t="shared" si="33"/>
        <v/>
      </c>
      <c r="K208" s="46"/>
      <c r="N208" s="48" t="str">
        <f t="shared" si="34"/>
        <v/>
      </c>
    </row>
    <row r="209" spans="1:14">
      <c r="A209" s="43"/>
      <c r="B209" s="43"/>
      <c r="C209" s="43"/>
      <c r="D209" s="43"/>
      <c r="E209" s="44" t="str">
        <f t="shared" si="28"/>
        <v/>
      </c>
      <c r="F209" s="45" t="str">
        <f t="shared" si="29"/>
        <v/>
      </c>
      <c r="G209" s="45" t="str">
        <f t="shared" si="30"/>
        <v/>
      </c>
      <c r="H209" s="45" t="str">
        <f t="shared" si="31"/>
        <v/>
      </c>
      <c r="I209" s="45" t="str">
        <f t="shared" si="32"/>
        <v/>
      </c>
      <c r="J209" s="45" t="str">
        <f t="shared" si="33"/>
        <v/>
      </c>
      <c r="K209" s="46"/>
      <c r="N209" s="48" t="str">
        <f t="shared" si="34"/>
        <v/>
      </c>
    </row>
    <row r="210" spans="1:14">
      <c r="A210" s="43"/>
      <c r="B210" s="43"/>
      <c r="C210" s="43"/>
      <c r="D210" s="43"/>
      <c r="E210" s="44" t="str">
        <f t="shared" si="28"/>
        <v/>
      </c>
      <c r="F210" s="45" t="str">
        <f t="shared" si="29"/>
        <v/>
      </c>
      <c r="G210" s="45" t="str">
        <f t="shared" si="30"/>
        <v/>
      </c>
      <c r="H210" s="45" t="str">
        <f t="shared" si="31"/>
        <v/>
      </c>
      <c r="I210" s="45" t="str">
        <f t="shared" si="32"/>
        <v/>
      </c>
      <c r="J210" s="45" t="str">
        <f t="shared" si="33"/>
        <v/>
      </c>
      <c r="K210" s="46"/>
      <c r="N210" s="48" t="str">
        <f t="shared" si="34"/>
        <v/>
      </c>
    </row>
    <row r="211" spans="1:14">
      <c r="A211" s="43"/>
      <c r="B211" s="43"/>
      <c r="C211" s="43"/>
      <c r="D211" s="43"/>
      <c r="E211" s="44" t="str">
        <f t="shared" si="28"/>
        <v/>
      </c>
      <c r="F211" s="45" t="str">
        <f t="shared" si="29"/>
        <v/>
      </c>
      <c r="G211" s="45" t="str">
        <f t="shared" si="30"/>
        <v/>
      </c>
      <c r="H211" s="45" t="str">
        <f t="shared" si="31"/>
        <v/>
      </c>
      <c r="I211" s="45" t="str">
        <f t="shared" si="32"/>
        <v/>
      </c>
      <c r="J211" s="45" t="str">
        <f t="shared" si="33"/>
        <v/>
      </c>
      <c r="K211" s="46"/>
      <c r="N211" s="48" t="str">
        <f t="shared" si="34"/>
        <v/>
      </c>
    </row>
    <row r="212" spans="1:14">
      <c r="A212" s="43"/>
      <c r="B212" s="43"/>
      <c r="C212" s="43"/>
      <c r="D212" s="43"/>
      <c r="E212" s="44" t="str">
        <f t="shared" si="28"/>
        <v/>
      </c>
      <c r="F212" s="45" t="str">
        <f t="shared" si="29"/>
        <v/>
      </c>
      <c r="G212" s="45" t="str">
        <f t="shared" si="30"/>
        <v/>
      </c>
      <c r="H212" s="45" t="str">
        <f t="shared" si="31"/>
        <v/>
      </c>
      <c r="I212" s="45" t="str">
        <f t="shared" si="32"/>
        <v/>
      </c>
      <c r="J212" s="45" t="str">
        <f t="shared" si="33"/>
        <v/>
      </c>
      <c r="K212" s="46"/>
      <c r="N212" s="48" t="str">
        <f t="shared" si="34"/>
        <v/>
      </c>
    </row>
    <row r="213" spans="1:14">
      <c r="A213" s="43"/>
      <c r="B213" s="43"/>
      <c r="C213" s="43"/>
      <c r="D213" s="43"/>
      <c r="E213" s="44" t="str">
        <f t="shared" si="28"/>
        <v/>
      </c>
      <c r="F213" s="45" t="str">
        <f t="shared" si="29"/>
        <v/>
      </c>
      <c r="G213" s="45" t="str">
        <f t="shared" si="30"/>
        <v/>
      </c>
      <c r="H213" s="45" t="str">
        <f t="shared" si="31"/>
        <v/>
      </c>
      <c r="I213" s="45" t="str">
        <f t="shared" si="32"/>
        <v/>
      </c>
      <c r="J213" s="45" t="str">
        <f t="shared" si="33"/>
        <v/>
      </c>
      <c r="K213" s="46"/>
      <c r="N213" s="48" t="str">
        <f t="shared" si="34"/>
        <v/>
      </c>
    </row>
    <row r="214" spans="1:14">
      <c r="A214" s="43"/>
      <c r="B214" s="43"/>
      <c r="C214" s="43"/>
      <c r="D214" s="43"/>
      <c r="E214" s="44" t="str">
        <f t="shared" si="28"/>
        <v/>
      </c>
      <c r="F214" s="45" t="str">
        <f t="shared" si="29"/>
        <v/>
      </c>
      <c r="G214" s="45" t="str">
        <f t="shared" si="30"/>
        <v/>
      </c>
      <c r="H214" s="45" t="str">
        <f t="shared" si="31"/>
        <v/>
      </c>
      <c r="I214" s="45" t="str">
        <f t="shared" si="32"/>
        <v/>
      </c>
      <c r="J214" s="45" t="str">
        <f t="shared" si="33"/>
        <v/>
      </c>
      <c r="K214" s="46"/>
      <c r="N214" s="48" t="str">
        <f t="shared" si="34"/>
        <v/>
      </c>
    </row>
    <row r="215" spans="1:14">
      <c r="A215" s="43"/>
      <c r="B215" s="43"/>
      <c r="C215" s="43"/>
      <c r="D215" s="43"/>
      <c r="E215" s="44" t="str">
        <f t="shared" si="28"/>
        <v/>
      </c>
      <c r="F215" s="45" t="str">
        <f t="shared" si="29"/>
        <v/>
      </c>
      <c r="G215" s="45" t="str">
        <f t="shared" si="30"/>
        <v/>
      </c>
      <c r="H215" s="45" t="str">
        <f t="shared" si="31"/>
        <v/>
      </c>
      <c r="I215" s="45" t="str">
        <f t="shared" si="32"/>
        <v/>
      </c>
      <c r="J215" s="45" t="str">
        <f t="shared" si="33"/>
        <v/>
      </c>
      <c r="K215" s="46"/>
      <c r="N215" s="48" t="str">
        <f t="shared" si="34"/>
        <v/>
      </c>
    </row>
    <row r="216" spans="1:14">
      <c r="A216" s="43"/>
      <c r="B216" s="43"/>
      <c r="C216" s="43"/>
      <c r="D216" s="43"/>
      <c r="E216" s="44" t="str">
        <f t="shared" si="28"/>
        <v/>
      </c>
      <c r="F216" s="45" t="str">
        <f t="shared" si="29"/>
        <v/>
      </c>
      <c r="G216" s="45" t="str">
        <f t="shared" si="30"/>
        <v/>
      </c>
      <c r="H216" s="45" t="str">
        <f t="shared" si="31"/>
        <v/>
      </c>
      <c r="I216" s="45" t="str">
        <f t="shared" si="32"/>
        <v/>
      </c>
      <c r="J216" s="45" t="str">
        <f t="shared" si="33"/>
        <v/>
      </c>
      <c r="K216" s="46"/>
      <c r="N216" s="48" t="str">
        <f t="shared" si="34"/>
        <v/>
      </c>
    </row>
    <row r="217" spans="1:14">
      <c r="A217" s="43"/>
      <c r="B217" s="43"/>
      <c r="C217" s="43"/>
      <c r="D217" s="43"/>
      <c r="E217" s="44" t="str">
        <f t="shared" si="28"/>
        <v/>
      </c>
      <c r="F217" s="45" t="str">
        <f t="shared" si="29"/>
        <v/>
      </c>
      <c r="G217" s="45" t="str">
        <f t="shared" si="30"/>
        <v/>
      </c>
      <c r="H217" s="45" t="str">
        <f t="shared" si="31"/>
        <v/>
      </c>
      <c r="I217" s="45" t="str">
        <f t="shared" si="32"/>
        <v/>
      </c>
      <c r="J217" s="45" t="str">
        <f t="shared" si="33"/>
        <v/>
      </c>
      <c r="K217" s="46"/>
      <c r="N217" s="48" t="str">
        <f t="shared" si="34"/>
        <v/>
      </c>
    </row>
    <row r="218" spans="1:14">
      <c r="A218" s="43"/>
      <c r="B218" s="43"/>
      <c r="C218" s="43"/>
      <c r="D218" s="43"/>
      <c r="E218" s="44" t="str">
        <f t="shared" si="28"/>
        <v/>
      </c>
      <c r="F218" s="45" t="str">
        <f t="shared" si="29"/>
        <v/>
      </c>
      <c r="G218" s="45" t="str">
        <f t="shared" si="30"/>
        <v/>
      </c>
      <c r="H218" s="45" t="str">
        <f t="shared" si="31"/>
        <v/>
      </c>
      <c r="I218" s="45" t="str">
        <f t="shared" si="32"/>
        <v/>
      </c>
      <c r="J218" s="45" t="str">
        <f t="shared" si="33"/>
        <v/>
      </c>
      <c r="K218" s="46"/>
      <c r="N218" s="48" t="str">
        <f t="shared" si="34"/>
        <v/>
      </c>
    </row>
    <row r="219" spans="1:14">
      <c r="A219" s="43"/>
      <c r="B219" s="43"/>
      <c r="C219" s="43"/>
      <c r="D219" s="43"/>
      <c r="E219" s="44" t="str">
        <f t="shared" si="28"/>
        <v/>
      </c>
      <c r="F219" s="45" t="str">
        <f t="shared" si="29"/>
        <v/>
      </c>
      <c r="G219" s="45" t="str">
        <f t="shared" si="30"/>
        <v/>
      </c>
      <c r="H219" s="45" t="str">
        <f t="shared" si="31"/>
        <v/>
      </c>
      <c r="I219" s="45" t="str">
        <f t="shared" si="32"/>
        <v/>
      </c>
      <c r="J219" s="45" t="str">
        <f t="shared" si="33"/>
        <v/>
      </c>
      <c r="K219" s="46"/>
      <c r="N219" s="48" t="str">
        <f t="shared" si="34"/>
        <v/>
      </c>
    </row>
    <row r="220" spans="1:14">
      <c r="A220" s="43"/>
      <c r="B220" s="43"/>
      <c r="C220" s="43"/>
      <c r="D220" s="43"/>
      <c r="E220" s="44" t="str">
        <f t="shared" si="28"/>
        <v/>
      </c>
      <c r="F220" s="45" t="str">
        <f t="shared" si="29"/>
        <v/>
      </c>
      <c r="G220" s="45" t="str">
        <f t="shared" si="30"/>
        <v/>
      </c>
      <c r="H220" s="45" t="str">
        <f t="shared" si="31"/>
        <v/>
      </c>
      <c r="I220" s="45" t="str">
        <f t="shared" si="32"/>
        <v/>
      </c>
      <c r="J220" s="45" t="str">
        <f t="shared" si="33"/>
        <v/>
      </c>
      <c r="K220" s="46"/>
      <c r="N220" s="48" t="str">
        <f t="shared" si="34"/>
        <v/>
      </c>
    </row>
    <row r="221" spans="1:14">
      <c r="A221" s="43"/>
      <c r="B221" s="43"/>
      <c r="C221" s="43"/>
      <c r="D221" s="43"/>
      <c r="E221" s="44" t="str">
        <f t="shared" si="28"/>
        <v/>
      </c>
      <c r="F221" s="45" t="str">
        <f t="shared" si="29"/>
        <v/>
      </c>
      <c r="G221" s="45" t="str">
        <f t="shared" si="30"/>
        <v/>
      </c>
      <c r="H221" s="45" t="str">
        <f t="shared" si="31"/>
        <v/>
      </c>
      <c r="I221" s="45" t="str">
        <f t="shared" si="32"/>
        <v/>
      </c>
      <c r="J221" s="45" t="str">
        <f t="shared" si="33"/>
        <v/>
      </c>
      <c r="K221" s="46"/>
    </row>
    <row r="222" spans="1:14">
      <c r="A222" s="43"/>
      <c r="B222" s="43"/>
      <c r="C222" s="43"/>
      <c r="D222" s="43"/>
      <c r="E222" s="44" t="str">
        <f t="shared" si="28"/>
        <v/>
      </c>
      <c r="F222" s="45" t="str">
        <f t="shared" si="29"/>
        <v/>
      </c>
      <c r="G222" s="45" t="str">
        <f t="shared" si="30"/>
        <v/>
      </c>
      <c r="H222" s="45" t="str">
        <f t="shared" si="31"/>
        <v/>
      </c>
      <c r="I222" s="45" t="str">
        <f t="shared" si="32"/>
        <v/>
      </c>
      <c r="J222" s="45" t="str">
        <f t="shared" si="33"/>
        <v/>
      </c>
      <c r="K222" s="46"/>
    </row>
    <row r="223" spans="1:14">
      <c r="A223" s="43"/>
      <c r="B223" s="43"/>
      <c r="C223" s="43"/>
      <c r="D223" s="43"/>
      <c r="E223" s="44" t="str">
        <f t="shared" si="28"/>
        <v/>
      </c>
      <c r="F223" s="45" t="str">
        <f t="shared" si="29"/>
        <v/>
      </c>
      <c r="G223" s="45" t="str">
        <f t="shared" si="30"/>
        <v/>
      </c>
      <c r="H223" s="45" t="str">
        <f t="shared" si="31"/>
        <v/>
      </c>
      <c r="I223" s="45" t="str">
        <f t="shared" si="32"/>
        <v/>
      </c>
      <c r="J223" s="45" t="str">
        <f t="shared" si="33"/>
        <v/>
      </c>
      <c r="K223" s="46"/>
    </row>
    <row r="224" spans="1:14">
      <c r="A224" s="43"/>
      <c r="B224" s="43"/>
      <c r="C224" s="43"/>
      <c r="D224" s="43"/>
      <c r="E224" s="44" t="str">
        <f t="shared" si="28"/>
        <v/>
      </c>
      <c r="F224" s="45" t="str">
        <f t="shared" si="29"/>
        <v/>
      </c>
      <c r="G224" s="45" t="str">
        <f t="shared" si="30"/>
        <v/>
      </c>
      <c r="H224" s="45" t="str">
        <f t="shared" si="31"/>
        <v/>
      </c>
      <c r="I224" s="45" t="str">
        <f t="shared" si="32"/>
        <v/>
      </c>
      <c r="J224" s="45" t="str">
        <f t="shared" si="33"/>
        <v/>
      </c>
      <c r="K224" s="46"/>
    </row>
    <row r="225" spans="1:11">
      <c r="A225" s="43"/>
      <c r="B225" s="43"/>
      <c r="C225" s="43"/>
      <c r="D225" s="43"/>
      <c r="E225" s="44" t="str">
        <f t="shared" si="28"/>
        <v/>
      </c>
      <c r="F225" s="45" t="str">
        <f t="shared" si="29"/>
        <v/>
      </c>
      <c r="G225" s="45" t="str">
        <f t="shared" si="30"/>
        <v/>
      </c>
      <c r="H225" s="45" t="str">
        <f t="shared" si="31"/>
        <v/>
      </c>
      <c r="I225" s="45" t="str">
        <f t="shared" si="32"/>
        <v/>
      </c>
      <c r="J225" s="45" t="str">
        <f t="shared" si="33"/>
        <v/>
      </c>
      <c r="K225" s="46"/>
    </row>
    <row r="226" spans="1:11">
      <c r="A226" s="43"/>
      <c r="B226" s="43"/>
      <c r="C226" s="43"/>
      <c r="D226" s="43"/>
      <c r="E226" s="44" t="str">
        <f t="shared" si="28"/>
        <v/>
      </c>
      <c r="F226" s="45" t="str">
        <f t="shared" si="29"/>
        <v/>
      </c>
      <c r="G226" s="45" t="str">
        <f t="shared" si="30"/>
        <v/>
      </c>
      <c r="H226" s="45" t="str">
        <f t="shared" si="31"/>
        <v/>
      </c>
      <c r="I226" s="45" t="str">
        <f t="shared" si="32"/>
        <v/>
      </c>
      <c r="J226" s="45" t="str">
        <f t="shared" si="33"/>
        <v/>
      </c>
      <c r="K226" s="46"/>
    </row>
    <row r="227" spans="1:11">
      <c r="A227" s="43"/>
      <c r="B227" s="43"/>
      <c r="C227" s="43"/>
      <c r="D227" s="43"/>
      <c r="E227" s="44" t="str">
        <f t="shared" si="28"/>
        <v/>
      </c>
      <c r="F227" s="45" t="str">
        <f t="shared" si="29"/>
        <v/>
      </c>
      <c r="G227" s="45" t="str">
        <f t="shared" si="30"/>
        <v/>
      </c>
      <c r="H227" s="45" t="str">
        <f t="shared" si="31"/>
        <v/>
      </c>
      <c r="I227" s="45" t="str">
        <f t="shared" si="32"/>
        <v/>
      </c>
      <c r="J227" s="45" t="str">
        <f t="shared" si="33"/>
        <v/>
      </c>
      <c r="K227" s="46"/>
    </row>
    <row r="228" spans="1:11">
      <c r="A228" s="43"/>
      <c r="B228" s="43"/>
      <c r="C228" s="43"/>
      <c r="D228" s="43"/>
      <c r="E228" s="44" t="str">
        <f t="shared" si="28"/>
        <v/>
      </c>
      <c r="F228" s="45" t="str">
        <f t="shared" si="29"/>
        <v/>
      </c>
      <c r="G228" s="45" t="str">
        <f t="shared" si="30"/>
        <v/>
      </c>
      <c r="H228" s="45" t="str">
        <f t="shared" si="31"/>
        <v/>
      </c>
      <c r="I228" s="45" t="str">
        <f t="shared" si="32"/>
        <v/>
      </c>
      <c r="J228" s="45" t="str">
        <f t="shared" si="33"/>
        <v/>
      </c>
      <c r="K228" s="46"/>
    </row>
    <row r="229" spans="1:11">
      <c r="A229" s="43"/>
      <c r="B229" s="43"/>
      <c r="C229" s="43"/>
      <c r="D229" s="43"/>
      <c r="E229" s="44" t="str">
        <f t="shared" si="28"/>
        <v/>
      </c>
      <c r="F229" s="45" t="str">
        <f t="shared" si="29"/>
        <v/>
      </c>
      <c r="G229" s="45" t="str">
        <f t="shared" si="30"/>
        <v/>
      </c>
      <c r="H229" s="45" t="str">
        <f t="shared" si="31"/>
        <v/>
      </c>
      <c r="I229" s="45" t="str">
        <f t="shared" si="32"/>
        <v/>
      </c>
      <c r="J229" s="45" t="str">
        <f t="shared" si="33"/>
        <v/>
      </c>
      <c r="K229" s="46"/>
    </row>
    <row r="230" spans="1:11">
      <c r="A230" s="43"/>
      <c r="B230" s="43"/>
      <c r="C230" s="43"/>
      <c r="D230" s="43"/>
      <c r="E230" s="44" t="str">
        <f t="shared" si="28"/>
        <v/>
      </c>
      <c r="F230" s="45" t="str">
        <f t="shared" si="29"/>
        <v/>
      </c>
      <c r="G230" s="45" t="str">
        <f t="shared" si="30"/>
        <v/>
      </c>
      <c r="H230" s="45" t="str">
        <f t="shared" si="31"/>
        <v/>
      </c>
      <c r="I230" s="45" t="str">
        <f t="shared" si="32"/>
        <v/>
      </c>
      <c r="J230" s="45" t="str">
        <f t="shared" si="33"/>
        <v/>
      </c>
      <c r="K230" s="46"/>
    </row>
    <row r="231" spans="1:11">
      <c r="A231" s="43"/>
      <c r="B231" s="43"/>
      <c r="C231" s="43"/>
      <c r="D231" s="43"/>
      <c r="E231" s="44" t="str">
        <f t="shared" si="28"/>
        <v/>
      </c>
      <c r="F231" s="45" t="str">
        <f t="shared" si="29"/>
        <v/>
      </c>
      <c r="G231" s="45" t="str">
        <f t="shared" si="30"/>
        <v/>
      </c>
      <c r="H231" s="45" t="str">
        <f t="shared" si="31"/>
        <v/>
      </c>
      <c r="I231" s="45" t="str">
        <f t="shared" si="32"/>
        <v/>
      </c>
      <c r="J231" s="45" t="str">
        <f t="shared" si="33"/>
        <v/>
      </c>
      <c r="K231" s="46"/>
    </row>
    <row r="232" spans="1:11">
      <c r="A232" s="43"/>
      <c r="B232" s="43"/>
      <c r="C232" s="43"/>
      <c r="D232" s="43"/>
      <c r="E232" s="44" t="str">
        <f t="shared" si="28"/>
        <v/>
      </c>
      <c r="F232" s="45" t="str">
        <f t="shared" si="29"/>
        <v/>
      </c>
      <c r="G232" s="45" t="str">
        <f t="shared" si="30"/>
        <v/>
      </c>
      <c r="H232" s="45" t="str">
        <f t="shared" si="31"/>
        <v/>
      </c>
      <c r="I232" s="45" t="str">
        <f t="shared" si="32"/>
        <v/>
      </c>
      <c r="J232" s="45" t="str">
        <f t="shared" si="33"/>
        <v/>
      </c>
      <c r="K232" s="46"/>
    </row>
    <row r="233" spans="1:11">
      <c r="A233" s="43"/>
      <c r="B233" s="43"/>
      <c r="C233" s="43"/>
      <c r="D233" s="43"/>
      <c r="E233" s="44" t="str">
        <f t="shared" si="28"/>
        <v/>
      </c>
      <c r="F233" s="45" t="str">
        <f t="shared" si="29"/>
        <v/>
      </c>
      <c r="G233" s="45" t="str">
        <f t="shared" si="30"/>
        <v/>
      </c>
      <c r="H233" s="45" t="str">
        <f t="shared" si="31"/>
        <v/>
      </c>
      <c r="I233" s="45" t="str">
        <f t="shared" si="32"/>
        <v/>
      </c>
      <c r="J233" s="45" t="str">
        <f t="shared" si="33"/>
        <v/>
      </c>
      <c r="K233" s="46"/>
    </row>
    <row r="234" spans="1:11">
      <c r="A234" s="43"/>
      <c r="B234" s="43"/>
      <c r="C234" s="43"/>
      <c r="D234" s="43"/>
      <c r="E234" s="44" t="str">
        <f t="shared" si="28"/>
        <v/>
      </c>
      <c r="F234" s="45" t="str">
        <f t="shared" si="29"/>
        <v/>
      </c>
      <c r="G234" s="45" t="str">
        <f t="shared" si="30"/>
        <v/>
      </c>
      <c r="H234" s="45" t="str">
        <f t="shared" si="31"/>
        <v/>
      </c>
      <c r="I234" s="45" t="str">
        <f t="shared" si="32"/>
        <v/>
      </c>
      <c r="J234" s="45" t="str">
        <f t="shared" si="33"/>
        <v/>
      </c>
      <c r="K234" s="46"/>
    </row>
    <row r="235" spans="1:11">
      <c r="A235" s="43"/>
      <c r="B235" s="43"/>
      <c r="C235" s="43"/>
      <c r="D235" s="43"/>
      <c r="E235" s="44" t="str">
        <f t="shared" si="28"/>
        <v/>
      </c>
      <c r="F235" s="45" t="str">
        <f t="shared" si="29"/>
        <v/>
      </c>
      <c r="G235" s="45" t="str">
        <f t="shared" si="30"/>
        <v/>
      </c>
      <c r="H235" s="45" t="str">
        <f t="shared" si="31"/>
        <v/>
      </c>
      <c r="I235" s="45" t="str">
        <f t="shared" si="32"/>
        <v/>
      </c>
      <c r="J235" s="45" t="str">
        <f t="shared" si="33"/>
        <v/>
      </c>
      <c r="K235" s="46"/>
    </row>
    <row r="236" spans="1:11">
      <c r="A236" s="43"/>
      <c r="B236" s="43"/>
      <c r="C236" s="43"/>
      <c r="D236" s="43"/>
      <c r="E236" s="44" t="str">
        <f t="shared" si="28"/>
        <v/>
      </c>
      <c r="F236" s="45" t="str">
        <f t="shared" si="29"/>
        <v/>
      </c>
      <c r="G236" s="45" t="str">
        <f t="shared" si="30"/>
        <v/>
      </c>
      <c r="H236" s="45" t="str">
        <f t="shared" si="31"/>
        <v/>
      </c>
      <c r="I236" s="45" t="str">
        <f t="shared" si="32"/>
        <v/>
      </c>
      <c r="J236" s="45" t="str">
        <f t="shared" si="33"/>
        <v/>
      </c>
      <c r="K236" s="46"/>
    </row>
    <row r="237" spans="1:11">
      <c r="A237" s="43"/>
      <c r="B237" s="43"/>
      <c r="C237" s="43"/>
      <c r="D237" s="43"/>
      <c r="E237" s="44" t="str">
        <f t="shared" si="28"/>
        <v/>
      </c>
      <c r="F237" s="45" t="str">
        <f t="shared" si="29"/>
        <v/>
      </c>
      <c r="G237" s="45" t="str">
        <f t="shared" si="30"/>
        <v/>
      </c>
      <c r="H237" s="45" t="str">
        <f t="shared" si="31"/>
        <v/>
      </c>
      <c r="I237" s="45" t="str">
        <f t="shared" si="32"/>
        <v/>
      </c>
      <c r="J237" s="45" t="str">
        <f t="shared" si="33"/>
        <v/>
      </c>
      <c r="K237" s="46"/>
    </row>
    <row r="238" spans="1:11">
      <c r="A238" s="43"/>
      <c r="B238" s="43"/>
      <c r="C238" s="43"/>
      <c r="D238" s="43"/>
      <c r="E238" s="44" t="str">
        <f t="shared" si="28"/>
        <v/>
      </c>
      <c r="F238" s="45" t="str">
        <f t="shared" si="29"/>
        <v/>
      </c>
      <c r="G238" s="45" t="str">
        <f t="shared" si="30"/>
        <v/>
      </c>
      <c r="H238" s="45" t="str">
        <f t="shared" si="31"/>
        <v/>
      </c>
      <c r="I238" s="45" t="str">
        <f t="shared" si="32"/>
        <v/>
      </c>
      <c r="J238" s="45" t="str">
        <f t="shared" si="33"/>
        <v/>
      </c>
      <c r="K238" s="46"/>
    </row>
    <row r="239" spans="1:11">
      <c r="A239" s="43"/>
      <c r="B239" s="43"/>
      <c r="C239" s="43"/>
      <c r="D239" s="43"/>
      <c r="E239" s="44" t="str">
        <f t="shared" si="28"/>
        <v/>
      </c>
      <c r="F239" s="45" t="str">
        <f t="shared" si="29"/>
        <v/>
      </c>
      <c r="G239" s="45" t="str">
        <f t="shared" si="30"/>
        <v/>
      </c>
      <c r="H239" s="45" t="str">
        <f t="shared" si="31"/>
        <v/>
      </c>
      <c r="I239" s="45" t="str">
        <f t="shared" si="32"/>
        <v/>
      </c>
      <c r="J239" s="45" t="str">
        <f t="shared" si="33"/>
        <v/>
      </c>
      <c r="K239" s="46"/>
    </row>
    <row r="240" spans="1:11">
      <c r="A240" s="43"/>
      <c r="B240" s="43"/>
      <c r="C240" s="43"/>
      <c r="D240" s="43"/>
      <c r="E240" s="44" t="str">
        <f t="shared" si="28"/>
        <v/>
      </c>
      <c r="F240" s="45" t="str">
        <f t="shared" si="29"/>
        <v/>
      </c>
      <c r="G240" s="45" t="str">
        <f t="shared" si="30"/>
        <v/>
      </c>
      <c r="H240" s="45" t="str">
        <f t="shared" si="31"/>
        <v/>
      </c>
      <c r="I240" s="45" t="str">
        <f t="shared" si="32"/>
        <v/>
      </c>
      <c r="J240" s="45" t="str">
        <f t="shared" si="33"/>
        <v/>
      </c>
      <c r="K240" s="46"/>
    </row>
    <row r="241" spans="1:11">
      <c r="A241" s="43"/>
      <c r="B241" s="43"/>
      <c r="C241" s="43"/>
      <c r="D241" s="43"/>
      <c r="E241" s="44" t="str">
        <f t="shared" si="28"/>
        <v/>
      </c>
      <c r="F241" s="45" t="str">
        <f t="shared" si="29"/>
        <v/>
      </c>
      <c r="G241" s="45" t="str">
        <f t="shared" si="30"/>
        <v/>
      </c>
      <c r="H241" s="45" t="str">
        <f t="shared" si="31"/>
        <v/>
      </c>
      <c r="I241" s="45" t="str">
        <f t="shared" si="32"/>
        <v/>
      </c>
      <c r="J241" s="45" t="str">
        <f t="shared" si="33"/>
        <v/>
      </c>
      <c r="K241" s="46"/>
    </row>
    <row r="242" spans="1:11">
      <c r="A242" s="43"/>
      <c r="B242" s="43"/>
      <c r="C242" s="43"/>
      <c r="D242" s="43"/>
      <c r="E242" s="44" t="str">
        <f t="shared" si="28"/>
        <v/>
      </c>
      <c r="F242" s="45" t="str">
        <f t="shared" si="29"/>
        <v/>
      </c>
      <c r="G242" s="45" t="str">
        <f t="shared" si="30"/>
        <v/>
      </c>
      <c r="H242" s="45" t="str">
        <f t="shared" si="31"/>
        <v/>
      </c>
      <c r="I242" s="45" t="str">
        <f t="shared" si="32"/>
        <v/>
      </c>
      <c r="J242" s="45" t="str">
        <f t="shared" si="33"/>
        <v/>
      </c>
      <c r="K242" s="46"/>
    </row>
    <row r="243" spans="1:11">
      <c r="A243" s="43"/>
      <c r="B243" s="43"/>
      <c r="C243" s="43"/>
      <c r="D243" s="43"/>
      <c r="E243" s="44" t="str">
        <f t="shared" si="28"/>
        <v/>
      </c>
      <c r="F243" s="45" t="str">
        <f t="shared" si="29"/>
        <v/>
      </c>
      <c r="G243" s="45" t="str">
        <f t="shared" si="30"/>
        <v/>
      </c>
      <c r="H243" s="45" t="str">
        <f t="shared" si="31"/>
        <v/>
      </c>
      <c r="I243" s="45" t="str">
        <f t="shared" si="32"/>
        <v/>
      </c>
      <c r="J243" s="45" t="str">
        <f t="shared" si="33"/>
        <v/>
      </c>
      <c r="K243" s="46"/>
    </row>
    <row r="244" spans="1:11">
      <c r="A244" s="43"/>
      <c r="B244" s="43"/>
      <c r="C244" s="43"/>
      <c r="D244" s="43"/>
      <c r="E244" s="44" t="str">
        <f t="shared" si="28"/>
        <v/>
      </c>
      <c r="F244" s="45" t="str">
        <f t="shared" si="29"/>
        <v/>
      </c>
      <c r="G244" s="45" t="str">
        <f t="shared" si="30"/>
        <v/>
      </c>
      <c r="H244" s="45" t="str">
        <f t="shared" si="31"/>
        <v/>
      </c>
      <c r="I244" s="45" t="str">
        <f t="shared" si="32"/>
        <v/>
      </c>
      <c r="J244" s="45" t="str">
        <f t="shared" si="33"/>
        <v/>
      </c>
      <c r="K244" s="46"/>
    </row>
    <row r="245" spans="1:11">
      <c r="A245" s="43"/>
      <c r="B245" s="43"/>
      <c r="C245" s="43"/>
      <c r="D245" s="43"/>
      <c r="E245" s="44" t="str">
        <f t="shared" si="28"/>
        <v/>
      </c>
      <c r="F245" s="45" t="str">
        <f t="shared" si="29"/>
        <v/>
      </c>
      <c r="G245" s="45" t="str">
        <f t="shared" si="30"/>
        <v/>
      </c>
      <c r="H245" s="45" t="str">
        <f t="shared" si="31"/>
        <v/>
      </c>
      <c r="I245" s="45" t="str">
        <f t="shared" si="32"/>
        <v/>
      </c>
      <c r="J245" s="45" t="str">
        <f t="shared" si="33"/>
        <v/>
      </c>
      <c r="K245" s="46"/>
    </row>
    <row r="246" spans="1:11">
      <c r="A246" s="43"/>
      <c r="B246" s="43"/>
      <c r="C246" s="43"/>
      <c r="D246" s="43"/>
      <c r="E246" s="44" t="str">
        <f t="shared" si="28"/>
        <v/>
      </c>
      <c r="F246" s="45" t="str">
        <f t="shared" si="29"/>
        <v/>
      </c>
      <c r="G246" s="45" t="str">
        <f t="shared" si="30"/>
        <v/>
      </c>
      <c r="H246" s="45" t="str">
        <f t="shared" si="31"/>
        <v/>
      </c>
      <c r="I246" s="45" t="str">
        <f t="shared" si="32"/>
        <v/>
      </c>
      <c r="J246" s="45" t="str">
        <f t="shared" si="33"/>
        <v/>
      </c>
      <c r="K246" s="46"/>
    </row>
    <row r="247" spans="1:11">
      <c r="A247" s="43"/>
      <c r="B247" s="43"/>
      <c r="C247" s="43"/>
      <c r="D247" s="43"/>
      <c r="E247" s="44" t="str">
        <f t="shared" si="28"/>
        <v/>
      </c>
      <c r="F247" s="45" t="str">
        <f t="shared" si="29"/>
        <v/>
      </c>
      <c r="G247" s="45" t="str">
        <f t="shared" si="30"/>
        <v/>
      </c>
      <c r="H247" s="45" t="str">
        <f t="shared" si="31"/>
        <v/>
      </c>
      <c r="I247" s="45" t="str">
        <f t="shared" si="32"/>
        <v/>
      </c>
      <c r="J247" s="45" t="str">
        <f t="shared" si="33"/>
        <v/>
      </c>
      <c r="K247" s="46"/>
    </row>
    <row r="248" spans="1:11">
      <c r="A248" s="43"/>
      <c r="B248" s="43"/>
      <c r="C248" s="43"/>
      <c r="D248" s="43"/>
      <c r="E248" s="44" t="str">
        <f t="shared" si="28"/>
        <v/>
      </c>
      <c r="F248" s="45" t="str">
        <f t="shared" si="29"/>
        <v/>
      </c>
      <c r="G248" s="45" t="str">
        <f t="shared" si="30"/>
        <v/>
      </c>
      <c r="H248" s="45" t="str">
        <f t="shared" si="31"/>
        <v/>
      </c>
      <c r="I248" s="45" t="str">
        <f t="shared" si="32"/>
        <v/>
      </c>
      <c r="J248" s="45" t="str">
        <f t="shared" si="33"/>
        <v/>
      </c>
      <c r="K248" s="46"/>
    </row>
    <row r="249" spans="1:11">
      <c r="A249" s="43"/>
      <c r="B249" s="43"/>
      <c r="C249" s="43"/>
      <c r="D249" s="43"/>
      <c r="E249" s="44" t="str">
        <f t="shared" si="28"/>
        <v/>
      </c>
      <c r="F249" s="45" t="str">
        <f t="shared" si="29"/>
        <v/>
      </c>
      <c r="G249" s="45" t="str">
        <f t="shared" si="30"/>
        <v/>
      </c>
      <c r="H249" s="45" t="str">
        <f t="shared" si="31"/>
        <v/>
      </c>
      <c r="I249" s="45" t="str">
        <f t="shared" si="32"/>
        <v/>
      </c>
      <c r="J249" s="45" t="str">
        <f t="shared" si="33"/>
        <v/>
      </c>
      <c r="K249" s="46"/>
    </row>
    <row r="250" spans="1:11">
      <c r="A250" s="43"/>
      <c r="B250" s="43"/>
      <c r="C250" s="43"/>
      <c r="D250" s="43"/>
      <c r="E250" s="44" t="str">
        <f t="shared" si="28"/>
        <v/>
      </c>
      <c r="F250" s="45" t="str">
        <f t="shared" si="29"/>
        <v/>
      </c>
      <c r="G250" s="45" t="str">
        <f t="shared" si="30"/>
        <v/>
      </c>
      <c r="H250" s="45" t="str">
        <f t="shared" si="31"/>
        <v/>
      </c>
      <c r="I250" s="45" t="str">
        <f t="shared" si="32"/>
        <v/>
      </c>
      <c r="J250" s="45" t="str">
        <f t="shared" si="33"/>
        <v/>
      </c>
      <c r="K250" s="46"/>
    </row>
    <row r="251" spans="1:11">
      <c r="A251" s="43"/>
      <c r="B251" s="43"/>
      <c r="C251" s="43"/>
      <c r="D251" s="43"/>
      <c r="E251" s="44" t="str">
        <f t="shared" si="28"/>
        <v/>
      </c>
      <c r="F251" s="45" t="str">
        <f t="shared" si="29"/>
        <v/>
      </c>
      <c r="G251" s="45" t="str">
        <f t="shared" si="30"/>
        <v/>
      </c>
      <c r="H251" s="45" t="str">
        <f t="shared" si="31"/>
        <v/>
      </c>
      <c r="I251" s="45" t="str">
        <f t="shared" si="32"/>
        <v/>
      </c>
      <c r="J251" s="45" t="str">
        <f t="shared" si="33"/>
        <v/>
      </c>
      <c r="K251" s="46"/>
    </row>
    <row r="252" spans="1:11">
      <c r="A252" s="43"/>
      <c r="B252" s="43"/>
      <c r="C252" s="43"/>
      <c r="D252" s="43"/>
      <c r="E252" s="44" t="str">
        <f t="shared" si="28"/>
        <v/>
      </c>
      <c r="F252" s="45" t="str">
        <f t="shared" si="29"/>
        <v/>
      </c>
      <c r="G252" s="45" t="str">
        <f t="shared" si="30"/>
        <v/>
      </c>
      <c r="H252" s="45" t="str">
        <f t="shared" si="31"/>
        <v/>
      </c>
      <c r="I252" s="45" t="str">
        <f t="shared" si="32"/>
        <v/>
      </c>
      <c r="J252" s="45" t="str">
        <f t="shared" si="33"/>
        <v/>
      </c>
      <c r="K252" s="46"/>
    </row>
    <row r="253" spans="1:11">
      <c r="A253" s="43"/>
      <c r="B253" s="43"/>
      <c r="C253" s="43"/>
      <c r="D253" s="43"/>
      <c r="E253" s="44" t="str">
        <f t="shared" si="28"/>
        <v/>
      </c>
      <c r="F253" s="45" t="str">
        <f t="shared" si="29"/>
        <v/>
      </c>
      <c r="G253" s="45" t="str">
        <f t="shared" si="30"/>
        <v/>
      </c>
      <c r="H253" s="45" t="str">
        <f t="shared" si="31"/>
        <v/>
      </c>
      <c r="I253" s="45" t="str">
        <f t="shared" si="32"/>
        <v/>
      </c>
      <c r="J253" s="45" t="str">
        <f t="shared" si="33"/>
        <v/>
      </c>
      <c r="K253" s="46"/>
    </row>
    <row r="254" spans="1:11">
      <c r="A254" s="43"/>
      <c r="B254" s="43"/>
      <c r="C254" s="43"/>
      <c r="D254" s="43"/>
      <c r="E254" s="44" t="str">
        <f t="shared" si="28"/>
        <v/>
      </c>
      <c r="F254" s="45" t="str">
        <f t="shared" si="29"/>
        <v/>
      </c>
      <c r="G254" s="45" t="str">
        <f t="shared" si="30"/>
        <v/>
      </c>
      <c r="H254" s="45" t="str">
        <f t="shared" si="31"/>
        <v/>
      </c>
      <c r="I254" s="45" t="str">
        <f t="shared" si="32"/>
        <v/>
      </c>
      <c r="J254" s="45" t="str">
        <f t="shared" si="33"/>
        <v/>
      </c>
      <c r="K254" s="46"/>
    </row>
    <row r="255" spans="1:11">
      <c r="A255" s="43"/>
      <c r="B255" s="43"/>
      <c r="C255" s="43"/>
      <c r="D255" s="43"/>
      <c r="E255" s="44" t="str">
        <f t="shared" si="28"/>
        <v/>
      </c>
      <c r="F255" s="45" t="str">
        <f t="shared" si="29"/>
        <v/>
      </c>
      <c r="G255" s="45" t="str">
        <f t="shared" si="30"/>
        <v/>
      </c>
      <c r="H255" s="45" t="str">
        <f t="shared" si="31"/>
        <v/>
      </c>
      <c r="I255" s="45" t="str">
        <f t="shared" si="32"/>
        <v/>
      </c>
      <c r="J255" s="45" t="str">
        <f t="shared" si="33"/>
        <v/>
      </c>
      <c r="K255" s="46"/>
    </row>
    <row r="256" spans="1:11">
      <c r="A256" s="43"/>
      <c r="B256" s="43"/>
      <c r="C256" s="43"/>
      <c r="D256" s="43"/>
      <c r="E256" s="44" t="str">
        <f t="shared" si="28"/>
        <v/>
      </c>
      <c r="F256" s="45" t="str">
        <f t="shared" si="29"/>
        <v/>
      </c>
      <c r="G256" s="45" t="str">
        <f t="shared" si="30"/>
        <v/>
      </c>
      <c r="H256" s="45" t="str">
        <f t="shared" si="31"/>
        <v/>
      </c>
      <c r="I256" s="45" t="str">
        <f t="shared" si="32"/>
        <v/>
      </c>
      <c r="J256" s="45" t="str">
        <f t="shared" si="33"/>
        <v/>
      </c>
      <c r="K256" s="46"/>
    </row>
    <row r="257" spans="1:11">
      <c r="A257" s="43"/>
      <c r="B257" s="43"/>
      <c r="C257" s="43"/>
      <c r="D257" s="43"/>
      <c r="E257" s="44" t="str">
        <f t="shared" si="28"/>
        <v/>
      </c>
      <c r="F257" s="45" t="str">
        <f t="shared" si="29"/>
        <v/>
      </c>
      <c r="G257" s="45" t="str">
        <f t="shared" si="30"/>
        <v/>
      </c>
      <c r="H257" s="45" t="str">
        <f t="shared" si="31"/>
        <v/>
      </c>
      <c r="I257" s="45" t="str">
        <f t="shared" si="32"/>
        <v/>
      </c>
      <c r="J257" s="45" t="str">
        <f t="shared" si="33"/>
        <v/>
      </c>
      <c r="K257" s="46"/>
    </row>
    <row r="258" spans="1:11">
      <c r="A258" s="43"/>
      <c r="B258" s="43"/>
      <c r="C258" s="43"/>
      <c r="D258" s="43"/>
      <c r="E258" s="44" t="str">
        <f t="shared" si="28"/>
        <v/>
      </c>
      <c r="F258" s="45" t="str">
        <f t="shared" si="29"/>
        <v/>
      </c>
      <c r="G258" s="45" t="str">
        <f t="shared" si="30"/>
        <v/>
      </c>
      <c r="H258" s="45" t="str">
        <f t="shared" si="31"/>
        <v/>
      </c>
      <c r="I258" s="45" t="str">
        <f t="shared" si="32"/>
        <v/>
      </c>
      <c r="J258" s="45" t="str">
        <f t="shared" si="33"/>
        <v/>
      </c>
      <c r="K258" s="46"/>
    </row>
    <row r="259" spans="1:11">
      <c r="A259" s="43"/>
      <c r="B259" s="43"/>
      <c r="C259" s="43"/>
      <c r="D259" s="43"/>
      <c r="E259" s="44" t="str">
        <f t="shared" ref="E259:E322" si="35">IF(E258&gt;=$B$20,"",E258+1)</f>
        <v/>
      </c>
      <c r="F259" s="45" t="str">
        <f t="shared" ref="F259:F322" si="36">IF(AND(E259&lt;=$B$20,$B$17="frances"),$A$3/PV($B$8,$B$20,-1),IF(AND(E259&lt;=$B$20,$B$17="americano"),IF(E259&lt;$B$20,$A$3*$B$8,$A$3*$B$8+$A$3),IF(AND(E259&lt;=$B$20,$B$17="Cuotas constantes"),G259+H259,"")))</f>
        <v/>
      </c>
      <c r="G259" s="45" t="str">
        <f t="shared" ref="G259:G322" si="37">IF(E259&lt;=$B$20,I258*$B$8,"")</f>
        <v/>
      </c>
      <c r="H259" s="45" t="str">
        <f t="shared" ref="H259:H322" si="38">IF(E259&lt;=$B$20,IF(OR($B$17="Americano",$B$17="Frances"),F259-G259,$A$3/$B$20),"")</f>
        <v/>
      </c>
      <c r="I259" s="45" t="str">
        <f t="shared" ref="I259:I322" si="39">IF(E259&lt;=$B$20,I258-H259,"")</f>
        <v/>
      </c>
      <c r="J259" s="45" t="str">
        <f t="shared" ref="J259:J322" si="40">IF(E259&lt;=$B$20,J258+H259,"")</f>
        <v/>
      </c>
      <c r="K259" s="46"/>
    </row>
    <row r="260" spans="1:11">
      <c r="A260" s="43"/>
      <c r="B260" s="43"/>
      <c r="C260" s="43"/>
      <c r="D260" s="43"/>
      <c r="E260" s="44" t="str">
        <f t="shared" si="35"/>
        <v/>
      </c>
      <c r="F260" s="45" t="str">
        <f t="shared" si="36"/>
        <v/>
      </c>
      <c r="G260" s="45" t="str">
        <f t="shared" si="37"/>
        <v/>
      </c>
      <c r="H260" s="45" t="str">
        <f t="shared" si="38"/>
        <v/>
      </c>
      <c r="I260" s="45" t="str">
        <f t="shared" si="39"/>
        <v/>
      </c>
      <c r="J260" s="45" t="str">
        <f t="shared" si="40"/>
        <v/>
      </c>
      <c r="K260" s="46"/>
    </row>
    <row r="261" spans="1:11">
      <c r="A261" s="43"/>
      <c r="B261" s="43"/>
      <c r="C261" s="43"/>
      <c r="D261" s="43"/>
      <c r="E261" s="44" t="str">
        <f t="shared" si="35"/>
        <v/>
      </c>
      <c r="F261" s="45" t="str">
        <f t="shared" si="36"/>
        <v/>
      </c>
      <c r="G261" s="45" t="str">
        <f t="shared" si="37"/>
        <v/>
      </c>
      <c r="H261" s="45" t="str">
        <f t="shared" si="38"/>
        <v/>
      </c>
      <c r="I261" s="45" t="str">
        <f t="shared" si="39"/>
        <v/>
      </c>
      <c r="J261" s="45" t="str">
        <f t="shared" si="40"/>
        <v/>
      </c>
      <c r="K261" s="46"/>
    </row>
    <row r="262" spans="1:11">
      <c r="A262" s="43"/>
      <c r="B262" s="43"/>
      <c r="C262" s="43"/>
      <c r="D262" s="43"/>
      <c r="E262" s="44" t="str">
        <f t="shared" si="35"/>
        <v/>
      </c>
      <c r="F262" s="45" t="str">
        <f t="shared" si="36"/>
        <v/>
      </c>
      <c r="G262" s="45" t="str">
        <f t="shared" si="37"/>
        <v/>
      </c>
      <c r="H262" s="45" t="str">
        <f t="shared" si="38"/>
        <v/>
      </c>
      <c r="I262" s="45" t="str">
        <f t="shared" si="39"/>
        <v/>
      </c>
      <c r="J262" s="45" t="str">
        <f t="shared" si="40"/>
        <v/>
      </c>
      <c r="K262" s="46"/>
    </row>
    <row r="263" spans="1:11">
      <c r="A263" s="43"/>
      <c r="B263" s="43"/>
      <c r="C263" s="43"/>
      <c r="D263" s="43"/>
      <c r="E263" s="44" t="str">
        <f t="shared" si="35"/>
        <v/>
      </c>
      <c r="F263" s="45" t="str">
        <f t="shared" si="36"/>
        <v/>
      </c>
      <c r="G263" s="45" t="str">
        <f t="shared" si="37"/>
        <v/>
      </c>
      <c r="H263" s="45" t="str">
        <f t="shared" si="38"/>
        <v/>
      </c>
      <c r="I263" s="45" t="str">
        <f t="shared" si="39"/>
        <v/>
      </c>
      <c r="J263" s="45" t="str">
        <f t="shared" si="40"/>
        <v/>
      </c>
      <c r="K263" s="46"/>
    </row>
    <row r="264" spans="1:11">
      <c r="A264" s="43"/>
      <c r="B264" s="43"/>
      <c r="C264" s="43"/>
      <c r="D264" s="43"/>
      <c r="E264" s="44" t="str">
        <f t="shared" si="35"/>
        <v/>
      </c>
      <c r="F264" s="45" t="str">
        <f t="shared" si="36"/>
        <v/>
      </c>
      <c r="G264" s="45" t="str">
        <f t="shared" si="37"/>
        <v/>
      </c>
      <c r="H264" s="45" t="str">
        <f t="shared" si="38"/>
        <v/>
      </c>
      <c r="I264" s="45" t="str">
        <f t="shared" si="39"/>
        <v/>
      </c>
      <c r="J264" s="45" t="str">
        <f t="shared" si="40"/>
        <v/>
      </c>
      <c r="K264" s="46"/>
    </row>
    <row r="265" spans="1:11">
      <c r="A265" s="43"/>
      <c r="B265" s="43"/>
      <c r="C265" s="43"/>
      <c r="D265" s="43"/>
      <c r="E265" s="44" t="str">
        <f t="shared" si="35"/>
        <v/>
      </c>
      <c r="F265" s="45" t="str">
        <f t="shared" si="36"/>
        <v/>
      </c>
      <c r="G265" s="45" t="str">
        <f t="shared" si="37"/>
        <v/>
      </c>
      <c r="H265" s="45" t="str">
        <f t="shared" si="38"/>
        <v/>
      </c>
      <c r="I265" s="45" t="str">
        <f t="shared" si="39"/>
        <v/>
      </c>
      <c r="J265" s="45" t="str">
        <f t="shared" si="40"/>
        <v/>
      </c>
      <c r="K265" s="46"/>
    </row>
    <row r="266" spans="1:11">
      <c r="A266" s="43"/>
      <c r="B266" s="43"/>
      <c r="C266" s="43"/>
      <c r="D266" s="43"/>
      <c r="E266" s="44" t="str">
        <f t="shared" si="35"/>
        <v/>
      </c>
      <c r="F266" s="45" t="str">
        <f t="shared" si="36"/>
        <v/>
      </c>
      <c r="G266" s="45" t="str">
        <f t="shared" si="37"/>
        <v/>
      </c>
      <c r="H266" s="45" t="str">
        <f t="shared" si="38"/>
        <v/>
      </c>
      <c r="I266" s="45" t="str">
        <f t="shared" si="39"/>
        <v/>
      </c>
      <c r="J266" s="45" t="str">
        <f t="shared" si="40"/>
        <v/>
      </c>
      <c r="K266" s="46"/>
    </row>
    <row r="267" spans="1:11">
      <c r="A267" s="43"/>
      <c r="B267" s="43"/>
      <c r="C267" s="43"/>
      <c r="D267" s="43"/>
      <c r="E267" s="44" t="str">
        <f t="shared" si="35"/>
        <v/>
      </c>
      <c r="F267" s="45" t="str">
        <f t="shared" si="36"/>
        <v/>
      </c>
      <c r="G267" s="45" t="str">
        <f t="shared" si="37"/>
        <v/>
      </c>
      <c r="H267" s="45" t="str">
        <f t="shared" si="38"/>
        <v/>
      </c>
      <c r="I267" s="45" t="str">
        <f t="shared" si="39"/>
        <v/>
      </c>
      <c r="J267" s="45" t="str">
        <f t="shared" si="40"/>
        <v/>
      </c>
      <c r="K267" s="46"/>
    </row>
    <row r="268" spans="1:11">
      <c r="A268" s="43"/>
      <c r="B268" s="43"/>
      <c r="C268" s="43"/>
      <c r="D268" s="43"/>
      <c r="E268" s="44" t="str">
        <f t="shared" si="35"/>
        <v/>
      </c>
      <c r="F268" s="45" t="str">
        <f t="shared" si="36"/>
        <v/>
      </c>
      <c r="G268" s="45" t="str">
        <f t="shared" si="37"/>
        <v/>
      </c>
      <c r="H268" s="45" t="str">
        <f t="shared" si="38"/>
        <v/>
      </c>
      <c r="I268" s="45" t="str">
        <f t="shared" si="39"/>
        <v/>
      </c>
      <c r="J268" s="45" t="str">
        <f t="shared" si="40"/>
        <v/>
      </c>
      <c r="K268" s="46"/>
    </row>
    <row r="269" spans="1:11">
      <c r="A269" s="43"/>
      <c r="B269" s="43"/>
      <c r="C269" s="43"/>
      <c r="D269" s="43"/>
      <c r="E269" s="44" t="str">
        <f t="shared" si="35"/>
        <v/>
      </c>
      <c r="F269" s="45" t="str">
        <f t="shared" si="36"/>
        <v/>
      </c>
      <c r="G269" s="45" t="str">
        <f t="shared" si="37"/>
        <v/>
      </c>
      <c r="H269" s="45" t="str">
        <f t="shared" si="38"/>
        <v/>
      </c>
      <c r="I269" s="45" t="str">
        <f t="shared" si="39"/>
        <v/>
      </c>
      <c r="J269" s="45" t="str">
        <f t="shared" si="40"/>
        <v/>
      </c>
      <c r="K269" s="46"/>
    </row>
    <row r="270" spans="1:11">
      <c r="A270" s="43"/>
      <c r="B270" s="43"/>
      <c r="C270" s="43"/>
      <c r="D270" s="43"/>
      <c r="E270" s="44" t="str">
        <f t="shared" si="35"/>
        <v/>
      </c>
      <c r="F270" s="45" t="str">
        <f t="shared" si="36"/>
        <v/>
      </c>
      <c r="G270" s="45" t="str">
        <f t="shared" si="37"/>
        <v/>
      </c>
      <c r="H270" s="45" t="str">
        <f t="shared" si="38"/>
        <v/>
      </c>
      <c r="I270" s="45" t="str">
        <f t="shared" si="39"/>
        <v/>
      </c>
      <c r="J270" s="45" t="str">
        <f t="shared" si="40"/>
        <v/>
      </c>
      <c r="K270" s="46"/>
    </row>
    <row r="271" spans="1:11">
      <c r="A271" s="43"/>
      <c r="B271" s="43"/>
      <c r="C271" s="43"/>
      <c r="D271" s="43"/>
      <c r="E271" s="44" t="str">
        <f t="shared" si="35"/>
        <v/>
      </c>
      <c r="F271" s="45" t="str">
        <f t="shared" si="36"/>
        <v/>
      </c>
      <c r="G271" s="45" t="str">
        <f t="shared" si="37"/>
        <v/>
      </c>
      <c r="H271" s="45" t="str">
        <f t="shared" si="38"/>
        <v/>
      </c>
      <c r="I271" s="45" t="str">
        <f t="shared" si="39"/>
        <v/>
      </c>
      <c r="J271" s="45" t="str">
        <f t="shared" si="40"/>
        <v/>
      </c>
      <c r="K271" s="46"/>
    </row>
    <row r="272" spans="1:11">
      <c r="A272" s="43"/>
      <c r="B272" s="43"/>
      <c r="C272" s="43"/>
      <c r="D272" s="43"/>
      <c r="E272" s="44" t="str">
        <f t="shared" si="35"/>
        <v/>
      </c>
      <c r="F272" s="45" t="str">
        <f t="shared" si="36"/>
        <v/>
      </c>
      <c r="G272" s="45" t="str">
        <f t="shared" si="37"/>
        <v/>
      </c>
      <c r="H272" s="45" t="str">
        <f t="shared" si="38"/>
        <v/>
      </c>
      <c r="I272" s="45" t="str">
        <f t="shared" si="39"/>
        <v/>
      </c>
      <c r="J272" s="45" t="str">
        <f t="shared" si="40"/>
        <v/>
      </c>
      <c r="K272" s="46"/>
    </row>
    <row r="273" spans="1:11">
      <c r="A273" s="43"/>
      <c r="B273" s="43"/>
      <c r="C273" s="43"/>
      <c r="D273" s="43"/>
      <c r="E273" s="44" t="str">
        <f t="shared" si="35"/>
        <v/>
      </c>
      <c r="F273" s="45" t="str">
        <f t="shared" si="36"/>
        <v/>
      </c>
      <c r="G273" s="45" t="str">
        <f t="shared" si="37"/>
        <v/>
      </c>
      <c r="H273" s="45" t="str">
        <f t="shared" si="38"/>
        <v/>
      </c>
      <c r="I273" s="45" t="str">
        <f t="shared" si="39"/>
        <v/>
      </c>
      <c r="J273" s="45" t="str">
        <f t="shared" si="40"/>
        <v/>
      </c>
      <c r="K273" s="46"/>
    </row>
    <row r="274" spans="1:11">
      <c r="A274" s="43"/>
      <c r="B274" s="43"/>
      <c r="C274" s="43"/>
      <c r="D274" s="43"/>
      <c r="E274" s="44" t="str">
        <f t="shared" si="35"/>
        <v/>
      </c>
      <c r="F274" s="45" t="str">
        <f t="shared" si="36"/>
        <v/>
      </c>
      <c r="G274" s="45" t="str">
        <f t="shared" si="37"/>
        <v/>
      </c>
      <c r="H274" s="45" t="str">
        <f t="shared" si="38"/>
        <v/>
      </c>
      <c r="I274" s="45" t="str">
        <f t="shared" si="39"/>
        <v/>
      </c>
      <c r="J274" s="45" t="str">
        <f t="shared" si="40"/>
        <v/>
      </c>
      <c r="K274" s="46"/>
    </row>
    <row r="275" spans="1:11">
      <c r="A275" s="43"/>
      <c r="B275" s="43"/>
      <c r="C275" s="43"/>
      <c r="D275" s="43"/>
      <c r="E275" s="44" t="str">
        <f t="shared" si="35"/>
        <v/>
      </c>
      <c r="F275" s="45" t="str">
        <f t="shared" si="36"/>
        <v/>
      </c>
      <c r="G275" s="45" t="str">
        <f t="shared" si="37"/>
        <v/>
      </c>
      <c r="H275" s="45" t="str">
        <f t="shared" si="38"/>
        <v/>
      </c>
      <c r="I275" s="45" t="str">
        <f t="shared" si="39"/>
        <v/>
      </c>
      <c r="J275" s="45" t="str">
        <f t="shared" si="40"/>
        <v/>
      </c>
      <c r="K275" s="46"/>
    </row>
    <row r="276" spans="1:11">
      <c r="A276" s="43"/>
      <c r="B276" s="43"/>
      <c r="C276" s="43"/>
      <c r="D276" s="43"/>
      <c r="E276" s="44" t="str">
        <f t="shared" si="35"/>
        <v/>
      </c>
      <c r="F276" s="45" t="str">
        <f t="shared" si="36"/>
        <v/>
      </c>
      <c r="G276" s="45" t="str">
        <f t="shared" si="37"/>
        <v/>
      </c>
      <c r="H276" s="45" t="str">
        <f t="shared" si="38"/>
        <v/>
      </c>
      <c r="I276" s="45" t="str">
        <f t="shared" si="39"/>
        <v/>
      </c>
      <c r="J276" s="45" t="str">
        <f t="shared" si="40"/>
        <v/>
      </c>
      <c r="K276" s="46"/>
    </row>
    <row r="277" spans="1:11">
      <c r="A277" s="43"/>
      <c r="B277" s="43"/>
      <c r="C277" s="43"/>
      <c r="D277" s="43"/>
      <c r="E277" s="44" t="str">
        <f t="shared" si="35"/>
        <v/>
      </c>
      <c r="F277" s="45" t="str">
        <f t="shared" si="36"/>
        <v/>
      </c>
      <c r="G277" s="45" t="str">
        <f t="shared" si="37"/>
        <v/>
      </c>
      <c r="H277" s="45" t="str">
        <f t="shared" si="38"/>
        <v/>
      </c>
      <c r="I277" s="45" t="str">
        <f t="shared" si="39"/>
        <v/>
      </c>
      <c r="J277" s="45" t="str">
        <f t="shared" si="40"/>
        <v/>
      </c>
      <c r="K277" s="46"/>
    </row>
    <row r="278" spans="1:11">
      <c r="A278" s="43"/>
      <c r="B278" s="43"/>
      <c r="C278" s="43"/>
      <c r="D278" s="43"/>
      <c r="E278" s="44" t="str">
        <f t="shared" si="35"/>
        <v/>
      </c>
      <c r="F278" s="45" t="str">
        <f t="shared" si="36"/>
        <v/>
      </c>
      <c r="G278" s="45" t="str">
        <f t="shared" si="37"/>
        <v/>
      </c>
      <c r="H278" s="45" t="str">
        <f t="shared" si="38"/>
        <v/>
      </c>
      <c r="I278" s="45" t="str">
        <f t="shared" si="39"/>
        <v/>
      </c>
      <c r="J278" s="45" t="str">
        <f t="shared" si="40"/>
        <v/>
      </c>
      <c r="K278" s="46"/>
    </row>
    <row r="279" spans="1:11">
      <c r="A279" s="43"/>
      <c r="B279" s="43"/>
      <c r="C279" s="43"/>
      <c r="D279" s="43"/>
      <c r="E279" s="44" t="str">
        <f t="shared" si="35"/>
        <v/>
      </c>
      <c r="F279" s="45" t="str">
        <f t="shared" si="36"/>
        <v/>
      </c>
      <c r="G279" s="45" t="str">
        <f t="shared" si="37"/>
        <v/>
      </c>
      <c r="H279" s="45" t="str">
        <f t="shared" si="38"/>
        <v/>
      </c>
      <c r="I279" s="45" t="str">
        <f t="shared" si="39"/>
        <v/>
      </c>
      <c r="J279" s="45" t="str">
        <f t="shared" si="40"/>
        <v/>
      </c>
      <c r="K279" s="46"/>
    </row>
    <row r="280" spans="1:11">
      <c r="A280" s="43"/>
      <c r="B280" s="43"/>
      <c r="C280" s="43"/>
      <c r="D280" s="43"/>
      <c r="E280" s="44" t="str">
        <f t="shared" si="35"/>
        <v/>
      </c>
      <c r="F280" s="45" t="str">
        <f t="shared" si="36"/>
        <v/>
      </c>
      <c r="G280" s="45" t="str">
        <f t="shared" si="37"/>
        <v/>
      </c>
      <c r="H280" s="45" t="str">
        <f t="shared" si="38"/>
        <v/>
      </c>
      <c r="I280" s="45" t="str">
        <f t="shared" si="39"/>
        <v/>
      </c>
      <c r="J280" s="45" t="str">
        <f t="shared" si="40"/>
        <v/>
      </c>
      <c r="K280" s="46"/>
    </row>
    <row r="281" spans="1:11">
      <c r="A281" s="43"/>
      <c r="B281" s="43"/>
      <c r="C281" s="43"/>
      <c r="D281" s="43"/>
      <c r="E281" s="44" t="str">
        <f t="shared" si="35"/>
        <v/>
      </c>
      <c r="F281" s="45" t="str">
        <f t="shared" si="36"/>
        <v/>
      </c>
      <c r="G281" s="45" t="str">
        <f t="shared" si="37"/>
        <v/>
      </c>
      <c r="H281" s="45" t="str">
        <f t="shared" si="38"/>
        <v/>
      </c>
      <c r="I281" s="45" t="str">
        <f t="shared" si="39"/>
        <v/>
      </c>
      <c r="J281" s="45" t="str">
        <f t="shared" si="40"/>
        <v/>
      </c>
      <c r="K281" s="46"/>
    </row>
    <row r="282" spans="1:11">
      <c r="A282" s="43"/>
      <c r="B282" s="43"/>
      <c r="C282" s="43"/>
      <c r="D282" s="43"/>
      <c r="E282" s="44" t="str">
        <f t="shared" si="35"/>
        <v/>
      </c>
      <c r="F282" s="45" t="str">
        <f t="shared" si="36"/>
        <v/>
      </c>
      <c r="G282" s="45" t="str">
        <f t="shared" si="37"/>
        <v/>
      </c>
      <c r="H282" s="45" t="str">
        <f t="shared" si="38"/>
        <v/>
      </c>
      <c r="I282" s="45" t="str">
        <f t="shared" si="39"/>
        <v/>
      </c>
      <c r="J282" s="45" t="str">
        <f t="shared" si="40"/>
        <v/>
      </c>
      <c r="K282" s="46"/>
    </row>
    <row r="283" spans="1:11">
      <c r="A283" s="43"/>
      <c r="B283" s="43"/>
      <c r="C283" s="43"/>
      <c r="D283" s="43"/>
      <c r="E283" s="44" t="str">
        <f t="shared" si="35"/>
        <v/>
      </c>
      <c r="F283" s="45" t="str">
        <f t="shared" si="36"/>
        <v/>
      </c>
      <c r="G283" s="45" t="str">
        <f t="shared" si="37"/>
        <v/>
      </c>
      <c r="H283" s="45" t="str">
        <f t="shared" si="38"/>
        <v/>
      </c>
      <c r="I283" s="45" t="str">
        <f t="shared" si="39"/>
        <v/>
      </c>
      <c r="J283" s="45" t="str">
        <f t="shared" si="40"/>
        <v/>
      </c>
      <c r="K283" s="46"/>
    </row>
    <row r="284" spans="1:11">
      <c r="A284" s="43"/>
      <c r="B284" s="43"/>
      <c r="C284" s="43"/>
      <c r="D284" s="43"/>
      <c r="E284" s="44" t="str">
        <f t="shared" si="35"/>
        <v/>
      </c>
      <c r="F284" s="45" t="str">
        <f t="shared" si="36"/>
        <v/>
      </c>
      <c r="G284" s="45" t="str">
        <f t="shared" si="37"/>
        <v/>
      </c>
      <c r="H284" s="45" t="str">
        <f t="shared" si="38"/>
        <v/>
      </c>
      <c r="I284" s="45" t="str">
        <f t="shared" si="39"/>
        <v/>
      </c>
      <c r="J284" s="45" t="str">
        <f t="shared" si="40"/>
        <v/>
      </c>
      <c r="K284" s="46"/>
    </row>
    <row r="285" spans="1:11">
      <c r="A285" s="43"/>
      <c r="B285" s="43"/>
      <c r="C285" s="43"/>
      <c r="D285" s="43"/>
      <c r="E285" s="44" t="str">
        <f t="shared" si="35"/>
        <v/>
      </c>
      <c r="F285" s="45" t="str">
        <f t="shared" si="36"/>
        <v/>
      </c>
      <c r="G285" s="45" t="str">
        <f t="shared" si="37"/>
        <v/>
      </c>
      <c r="H285" s="45" t="str">
        <f t="shared" si="38"/>
        <v/>
      </c>
      <c r="I285" s="45" t="str">
        <f t="shared" si="39"/>
        <v/>
      </c>
      <c r="J285" s="45" t="str">
        <f t="shared" si="40"/>
        <v/>
      </c>
      <c r="K285" s="46"/>
    </row>
    <row r="286" spans="1:11">
      <c r="A286" s="43"/>
      <c r="B286" s="43"/>
      <c r="C286" s="43"/>
      <c r="D286" s="43"/>
      <c r="E286" s="44" t="str">
        <f t="shared" si="35"/>
        <v/>
      </c>
      <c r="F286" s="45" t="str">
        <f t="shared" si="36"/>
        <v/>
      </c>
      <c r="G286" s="45" t="str">
        <f t="shared" si="37"/>
        <v/>
      </c>
      <c r="H286" s="45" t="str">
        <f t="shared" si="38"/>
        <v/>
      </c>
      <c r="I286" s="45" t="str">
        <f t="shared" si="39"/>
        <v/>
      </c>
      <c r="J286" s="45" t="str">
        <f t="shared" si="40"/>
        <v/>
      </c>
      <c r="K286" s="46"/>
    </row>
    <row r="287" spans="1:11">
      <c r="A287" s="43"/>
      <c r="B287" s="43"/>
      <c r="C287" s="43"/>
      <c r="D287" s="43"/>
      <c r="E287" s="44" t="str">
        <f t="shared" si="35"/>
        <v/>
      </c>
      <c r="F287" s="45" t="str">
        <f t="shared" si="36"/>
        <v/>
      </c>
      <c r="G287" s="45" t="str">
        <f t="shared" si="37"/>
        <v/>
      </c>
      <c r="H287" s="45" t="str">
        <f t="shared" si="38"/>
        <v/>
      </c>
      <c r="I287" s="45" t="str">
        <f t="shared" si="39"/>
        <v/>
      </c>
      <c r="J287" s="45" t="str">
        <f t="shared" si="40"/>
        <v/>
      </c>
      <c r="K287" s="46"/>
    </row>
    <row r="288" spans="1:11">
      <c r="A288" s="43"/>
      <c r="B288" s="43"/>
      <c r="C288" s="43"/>
      <c r="D288" s="43"/>
      <c r="E288" s="44" t="str">
        <f t="shared" si="35"/>
        <v/>
      </c>
      <c r="F288" s="45" t="str">
        <f t="shared" si="36"/>
        <v/>
      </c>
      <c r="G288" s="45" t="str">
        <f t="shared" si="37"/>
        <v/>
      </c>
      <c r="H288" s="45" t="str">
        <f t="shared" si="38"/>
        <v/>
      </c>
      <c r="I288" s="45" t="str">
        <f t="shared" si="39"/>
        <v/>
      </c>
      <c r="J288" s="45" t="str">
        <f t="shared" si="40"/>
        <v/>
      </c>
      <c r="K288" s="46"/>
    </row>
    <row r="289" spans="1:11">
      <c r="A289" s="43"/>
      <c r="B289" s="43"/>
      <c r="C289" s="43"/>
      <c r="D289" s="43"/>
      <c r="E289" s="44" t="str">
        <f t="shared" si="35"/>
        <v/>
      </c>
      <c r="F289" s="45" t="str">
        <f t="shared" si="36"/>
        <v/>
      </c>
      <c r="G289" s="45" t="str">
        <f t="shared" si="37"/>
        <v/>
      </c>
      <c r="H289" s="45" t="str">
        <f t="shared" si="38"/>
        <v/>
      </c>
      <c r="I289" s="45" t="str">
        <f t="shared" si="39"/>
        <v/>
      </c>
      <c r="J289" s="45" t="str">
        <f t="shared" si="40"/>
        <v/>
      </c>
      <c r="K289" s="46"/>
    </row>
    <row r="290" spans="1:11">
      <c r="A290" s="43"/>
      <c r="B290" s="43"/>
      <c r="C290" s="43"/>
      <c r="D290" s="43"/>
      <c r="E290" s="44" t="str">
        <f t="shared" si="35"/>
        <v/>
      </c>
      <c r="F290" s="45" t="str">
        <f t="shared" si="36"/>
        <v/>
      </c>
      <c r="G290" s="45" t="str">
        <f t="shared" si="37"/>
        <v/>
      </c>
      <c r="H290" s="45" t="str">
        <f t="shared" si="38"/>
        <v/>
      </c>
      <c r="I290" s="45" t="str">
        <f t="shared" si="39"/>
        <v/>
      </c>
      <c r="J290" s="45" t="str">
        <f t="shared" si="40"/>
        <v/>
      </c>
      <c r="K290" s="46"/>
    </row>
    <row r="291" spans="1:11">
      <c r="A291" s="43"/>
      <c r="B291" s="43"/>
      <c r="C291" s="43"/>
      <c r="D291" s="43"/>
      <c r="E291" s="44" t="str">
        <f t="shared" si="35"/>
        <v/>
      </c>
      <c r="F291" s="45" t="str">
        <f t="shared" si="36"/>
        <v/>
      </c>
      <c r="G291" s="45" t="str">
        <f t="shared" si="37"/>
        <v/>
      </c>
      <c r="H291" s="45" t="str">
        <f t="shared" si="38"/>
        <v/>
      </c>
      <c r="I291" s="45" t="str">
        <f t="shared" si="39"/>
        <v/>
      </c>
      <c r="J291" s="45" t="str">
        <f t="shared" si="40"/>
        <v/>
      </c>
      <c r="K291" s="46"/>
    </row>
    <row r="292" spans="1:11">
      <c r="A292" s="43"/>
      <c r="B292" s="43"/>
      <c r="C292" s="43"/>
      <c r="D292" s="43"/>
      <c r="E292" s="44" t="str">
        <f t="shared" si="35"/>
        <v/>
      </c>
      <c r="F292" s="45" t="str">
        <f t="shared" si="36"/>
        <v/>
      </c>
      <c r="G292" s="45" t="str">
        <f t="shared" si="37"/>
        <v/>
      </c>
      <c r="H292" s="45" t="str">
        <f t="shared" si="38"/>
        <v/>
      </c>
      <c r="I292" s="45" t="str">
        <f t="shared" si="39"/>
        <v/>
      </c>
      <c r="J292" s="45" t="str">
        <f t="shared" si="40"/>
        <v/>
      </c>
      <c r="K292" s="46"/>
    </row>
    <row r="293" spans="1:11">
      <c r="A293" s="43"/>
      <c r="B293" s="43"/>
      <c r="C293" s="43"/>
      <c r="D293" s="43"/>
      <c r="E293" s="44" t="str">
        <f t="shared" si="35"/>
        <v/>
      </c>
      <c r="F293" s="45" t="str">
        <f t="shared" si="36"/>
        <v/>
      </c>
      <c r="G293" s="45" t="str">
        <f t="shared" si="37"/>
        <v/>
      </c>
      <c r="H293" s="45" t="str">
        <f t="shared" si="38"/>
        <v/>
      </c>
      <c r="I293" s="45" t="str">
        <f t="shared" si="39"/>
        <v/>
      </c>
      <c r="J293" s="45" t="str">
        <f t="shared" si="40"/>
        <v/>
      </c>
      <c r="K293" s="46"/>
    </row>
    <row r="294" spans="1:11">
      <c r="A294" s="43"/>
      <c r="B294" s="43"/>
      <c r="C294" s="43"/>
      <c r="D294" s="43"/>
      <c r="E294" s="44" t="str">
        <f t="shared" si="35"/>
        <v/>
      </c>
      <c r="F294" s="45" t="str">
        <f t="shared" si="36"/>
        <v/>
      </c>
      <c r="G294" s="45" t="str">
        <f t="shared" si="37"/>
        <v/>
      </c>
      <c r="H294" s="45" t="str">
        <f t="shared" si="38"/>
        <v/>
      </c>
      <c r="I294" s="45" t="str">
        <f t="shared" si="39"/>
        <v/>
      </c>
      <c r="J294" s="45" t="str">
        <f t="shared" si="40"/>
        <v/>
      </c>
      <c r="K294" s="46"/>
    </row>
    <row r="295" spans="1:11">
      <c r="A295" s="43"/>
      <c r="B295" s="43"/>
      <c r="C295" s="43"/>
      <c r="D295" s="43"/>
      <c r="E295" s="44" t="str">
        <f t="shared" si="35"/>
        <v/>
      </c>
      <c r="F295" s="45" t="str">
        <f t="shared" si="36"/>
        <v/>
      </c>
      <c r="G295" s="45" t="str">
        <f t="shared" si="37"/>
        <v/>
      </c>
      <c r="H295" s="45" t="str">
        <f t="shared" si="38"/>
        <v/>
      </c>
      <c r="I295" s="45" t="str">
        <f t="shared" si="39"/>
        <v/>
      </c>
      <c r="J295" s="45" t="str">
        <f t="shared" si="40"/>
        <v/>
      </c>
      <c r="K295" s="46"/>
    </row>
    <row r="296" spans="1:11">
      <c r="A296" s="43"/>
      <c r="B296" s="43"/>
      <c r="C296" s="43"/>
      <c r="D296" s="43"/>
      <c r="E296" s="44" t="str">
        <f t="shared" si="35"/>
        <v/>
      </c>
      <c r="F296" s="45" t="str">
        <f t="shared" si="36"/>
        <v/>
      </c>
      <c r="G296" s="45" t="str">
        <f t="shared" si="37"/>
        <v/>
      </c>
      <c r="H296" s="45" t="str">
        <f t="shared" si="38"/>
        <v/>
      </c>
      <c r="I296" s="45" t="str">
        <f t="shared" si="39"/>
        <v/>
      </c>
      <c r="J296" s="45" t="str">
        <f t="shared" si="40"/>
        <v/>
      </c>
      <c r="K296" s="46"/>
    </row>
    <row r="297" spans="1:11">
      <c r="A297" s="43"/>
      <c r="B297" s="43"/>
      <c r="C297" s="43"/>
      <c r="D297" s="43"/>
      <c r="E297" s="44" t="str">
        <f t="shared" si="35"/>
        <v/>
      </c>
      <c r="F297" s="45" t="str">
        <f t="shared" si="36"/>
        <v/>
      </c>
      <c r="G297" s="45" t="str">
        <f t="shared" si="37"/>
        <v/>
      </c>
      <c r="H297" s="45" t="str">
        <f t="shared" si="38"/>
        <v/>
      </c>
      <c r="I297" s="45" t="str">
        <f t="shared" si="39"/>
        <v/>
      </c>
      <c r="J297" s="45" t="str">
        <f t="shared" si="40"/>
        <v/>
      </c>
      <c r="K297" s="46"/>
    </row>
    <row r="298" spans="1:11">
      <c r="A298" s="43"/>
      <c r="B298" s="43"/>
      <c r="C298" s="43"/>
      <c r="D298" s="43"/>
      <c r="E298" s="44" t="str">
        <f t="shared" si="35"/>
        <v/>
      </c>
      <c r="F298" s="45" t="str">
        <f t="shared" si="36"/>
        <v/>
      </c>
      <c r="G298" s="45" t="str">
        <f t="shared" si="37"/>
        <v/>
      </c>
      <c r="H298" s="45" t="str">
        <f t="shared" si="38"/>
        <v/>
      </c>
      <c r="I298" s="45" t="str">
        <f t="shared" si="39"/>
        <v/>
      </c>
      <c r="J298" s="45" t="str">
        <f t="shared" si="40"/>
        <v/>
      </c>
      <c r="K298" s="46"/>
    </row>
    <row r="299" spans="1:11">
      <c r="A299" s="43"/>
      <c r="B299" s="43"/>
      <c r="C299" s="43"/>
      <c r="D299" s="43"/>
      <c r="E299" s="44" t="str">
        <f t="shared" si="35"/>
        <v/>
      </c>
      <c r="F299" s="45" t="str">
        <f t="shared" si="36"/>
        <v/>
      </c>
      <c r="G299" s="45" t="str">
        <f t="shared" si="37"/>
        <v/>
      </c>
      <c r="H299" s="45" t="str">
        <f t="shared" si="38"/>
        <v/>
      </c>
      <c r="I299" s="45" t="str">
        <f t="shared" si="39"/>
        <v/>
      </c>
      <c r="J299" s="45" t="str">
        <f t="shared" si="40"/>
        <v/>
      </c>
      <c r="K299" s="46"/>
    </row>
    <row r="300" spans="1:11">
      <c r="A300" s="43"/>
      <c r="B300" s="43"/>
      <c r="C300" s="43"/>
      <c r="D300" s="43"/>
      <c r="E300" s="44" t="str">
        <f t="shared" si="35"/>
        <v/>
      </c>
      <c r="F300" s="45" t="str">
        <f t="shared" si="36"/>
        <v/>
      </c>
      <c r="G300" s="45" t="str">
        <f t="shared" si="37"/>
        <v/>
      </c>
      <c r="H300" s="45" t="str">
        <f t="shared" si="38"/>
        <v/>
      </c>
      <c r="I300" s="45" t="str">
        <f t="shared" si="39"/>
        <v/>
      </c>
      <c r="J300" s="45" t="str">
        <f t="shared" si="40"/>
        <v/>
      </c>
      <c r="K300" s="46"/>
    </row>
    <row r="301" spans="1:11">
      <c r="A301" s="43"/>
      <c r="B301" s="43"/>
      <c r="C301" s="43"/>
      <c r="D301" s="43"/>
      <c r="E301" s="44" t="str">
        <f t="shared" si="35"/>
        <v/>
      </c>
      <c r="F301" s="45" t="str">
        <f t="shared" si="36"/>
        <v/>
      </c>
      <c r="G301" s="45" t="str">
        <f t="shared" si="37"/>
        <v/>
      </c>
      <c r="H301" s="45" t="str">
        <f t="shared" si="38"/>
        <v/>
      </c>
      <c r="I301" s="45" t="str">
        <f t="shared" si="39"/>
        <v/>
      </c>
      <c r="J301" s="45" t="str">
        <f t="shared" si="40"/>
        <v/>
      </c>
      <c r="K301" s="46"/>
    </row>
    <row r="302" spans="1:11">
      <c r="A302" s="43"/>
      <c r="B302" s="43"/>
      <c r="C302" s="43"/>
      <c r="D302" s="43"/>
      <c r="E302" s="44" t="str">
        <f t="shared" si="35"/>
        <v/>
      </c>
      <c r="F302" s="45" t="str">
        <f t="shared" si="36"/>
        <v/>
      </c>
      <c r="G302" s="45" t="str">
        <f t="shared" si="37"/>
        <v/>
      </c>
      <c r="H302" s="45" t="str">
        <f t="shared" si="38"/>
        <v/>
      </c>
      <c r="I302" s="45" t="str">
        <f t="shared" si="39"/>
        <v/>
      </c>
      <c r="J302" s="45" t="str">
        <f t="shared" si="40"/>
        <v/>
      </c>
      <c r="K302" s="46"/>
    </row>
    <row r="303" spans="1:11">
      <c r="A303" s="43"/>
      <c r="B303" s="43"/>
      <c r="C303" s="43"/>
      <c r="D303" s="43"/>
      <c r="E303" s="44" t="str">
        <f t="shared" si="35"/>
        <v/>
      </c>
      <c r="F303" s="45" t="str">
        <f t="shared" si="36"/>
        <v/>
      </c>
      <c r="G303" s="45" t="str">
        <f t="shared" si="37"/>
        <v/>
      </c>
      <c r="H303" s="45" t="str">
        <f t="shared" si="38"/>
        <v/>
      </c>
      <c r="I303" s="45" t="str">
        <f t="shared" si="39"/>
        <v/>
      </c>
      <c r="J303" s="45" t="str">
        <f t="shared" si="40"/>
        <v/>
      </c>
      <c r="K303" s="46"/>
    </row>
    <row r="304" spans="1:11">
      <c r="A304" s="43"/>
      <c r="B304" s="43"/>
      <c r="C304" s="43"/>
      <c r="D304" s="43"/>
      <c r="E304" s="44" t="str">
        <f t="shared" si="35"/>
        <v/>
      </c>
      <c r="F304" s="45" t="str">
        <f t="shared" si="36"/>
        <v/>
      </c>
      <c r="G304" s="45" t="str">
        <f t="shared" si="37"/>
        <v/>
      </c>
      <c r="H304" s="45" t="str">
        <f t="shared" si="38"/>
        <v/>
      </c>
      <c r="I304" s="45" t="str">
        <f t="shared" si="39"/>
        <v/>
      </c>
      <c r="J304" s="45" t="str">
        <f t="shared" si="40"/>
        <v/>
      </c>
      <c r="K304" s="46"/>
    </row>
    <row r="305" spans="1:11">
      <c r="A305" s="43"/>
      <c r="B305" s="43"/>
      <c r="C305" s="43"/>
      <c r="D305" s="43"/>
      <c r="E305" s="44" t="str">
        <f t="shared" si="35"/>
        <v/>
      </c>
      <c r="F305" s="45" t="str">
        <f t="shared" si="36"/>
        <v/>
      </c>
      <c r="G305" s="45" t="str">
        <f t="shared" si="37"/>
        <v/>
      </c>
      <c r="H305" s="45" t="str">
        <f t="shared" si="38"/>
        <v/>
      </c>
      <c r="I305" s="45" t="str">
        <f t="shared" si="39"/>
        <v/>
      </c>
      <c r="J305" s="45" t="str">
        <f t="shared" si="40"/>
        <v/>
      </c>
      <c r="K305" s="46"/>
    </row>
    <row r="306" spans="1:11">
      <c r="A306" s="43"/>
      <c r="B306" s="43"/>
      <c r="C306" s="43"/>
      <c r="D306" s="43"/>
      <c r="E306" s="44" t="str">
        <f t="shared" si="35"/>
        <v/>
      </c>
      <c r="F306" s="45" t="str">
        <f t="shared" si="36"/>
        <v/>
      </c>
      <c r="G306" s="45" t="str">
        <f t="shared" si="37"/>
        <v/>
      </c>
      <c r="H306" s="45" t="str">
        <f t="shared" si="38"/>
        <v/>
      </c>
      <c r="I306" s="45" t="str">
        <f t="shared" si="39"/>
        <v/>
      </c>
      <c r="J306" s="45" t="str">
        <f t="shared" si="40"/>
        <v/>
      </c>
      <c r="K306" s="46"/>
    </row>
    <row r="307" spans="1:11">
      <c r="A307" s="43"/>
      <c r="B307" s="43"/>
      <c r="C307" s="43"/>
      <c r="D307" s="43"/>
      <c r="E307" s="44" t="str">
        <f t="shared" si="35"/>
        <v/>
      </c>
      <c r="F307" s="45" t="str">
        <f t="shared" si="36"/>
        <v/>
      </c>
      <c r="G307" s="45" t="str">
        <f t="shared" si="37"/>
        <v/>
      </c>
      <c r="H307" s="45" t="str">
        <f t="shared" si="38"/>
        <v/>
      </c>
      <c r="I307" s="45" t="str">
        <f t="shared" si="39"/>
        <v/>
      </c>
      <c r="J307" s="45" t="str">
        <f t="shared" si="40"/>
        <v/>
      </c>
      <c r="K307" s="46"/>
    </row>
    <row r="308" spans="1:11">
      <c r="A308" s="43"/>
      <c r="B308" s="43"/>
      <c r="C308" s="43"/>
      <c r="D308" s="43"/>
      <c r="E308" s="44" t="str">
        <f t="shared" si="35"/>
        <v/>
      </c>
      <c r="F308" s="45" t="str">
        <f t="shared" si="36"/>
        <v/>
      </c>
      <c r="G308" s="45" t="str">
        <f t="shared" si="37"/>
        <v/>
      </c>
      <c r="H308" s="45" t="str">
        <f t="shared" si="38"/>
        <v/>
      </c>
      <c r="I308" s="45" t="str">
        <f t="shared" si="39"/>
        <v/>
      </c>
      <c r="J308" s="45" t="str">
        <f t="shared" si="40"/>
        <v/>
      </c>
      <c r="K308" s="46"/>
    </row>
    <row r="309" spans="1:11">
      <c r="A309" s="43"/>
      <c r="B309" s="43"/>
      <c r="C309" s="43"/>
      <c r="D309" s="43"/>
      <c r="E309" s="44" t="str">
        <f t="shared" si="35"/>
        <v/>
      </c>
      <c r="F309" s="45" t="str">
        <f t="shared" si="36"/>
        <v/>
      </c>
      <c r="G309" s="45" t="str">
        <f t="shared" si="37"/>
        <v/>
      </c>
      <c r="H309" s="45" t="str">
        <f t="shared" si="38"/>
        <v/>
      </c>
      <c r="I309" s="45" t="str">
        <f t="shared" si="39"/>
        <v/>
      </c>
      <c r="J309" s="45" t="str">
        <f t="shared" si="40"/>
        <v/>
      </c>
      <c r="K309" s="46"/>
    </row>
    <row r="310" spans="1:11">
      <c r="A310" s="43"/>
      <c r="B310" s="43"/>
      <c r="C310" s="43"/>
      <c r="D310" s="43"/>
      <c r="E310" s="44" t="str">
        <f t="shared" si="35"/>
        <v/>
      </c>
      <c r="F310" s="45" t="str">
        <f t="shared" si="36"/>
        <v/>
      </c>
      <c r="G310" s="45" t="str">
        <f t="shared" si="37"/>
        <v/>
      </c>
      <c r="H310" s="45" t="str">
        <f t="shared" si="38"/>
        <v/>
      </c>
      <c r="I310" s="45" t="str">
        <f t="shared" si="39"/>
        <v/>
      </c>
      <c r="J310" s="45" t="str">
        <f t="shared" si="40"/>
        <v/>
      </c>
      <c r="K310" s="46"/>
    </row>
    <row r="311" spans="1:11">
      <c r="A311" s="43"/>
      <c r="B311" s="43"/>
      <c r="C311" s="43"/>
      <c r="D311" s="43"/>
      <c r="E311" s="44" t="str">
        <f t="shared" si="35"/>
        <v/>
      </c>
      <c r="F311" s="45" t="str">
        <f t="shared" si="36"/>
        <v/>
      </c>
      <c r="G311" s="45" t="str">
        <f t="shared" si="37"/>
        <v/>
      </c>
      <c r="H311" s="45" t="str">
        <f t="shared" si="38"/>
        <v/>
      </c>
      <c r="I311" s="45" t="str">
        <f t="shared" si="39"/>
        <v/>
      </c>
      <c r="J311" s="45" t="str">
        <f t="shared" si="40"/>
        <v/>
      </c>
      <c r="K311" s="46"/>
    </row>
    <row r="312" spans="1:11">
      <c r="A312" s="43"/>
      <c r="B312" s="43"/>
      <c r="C312" s="43"/>
      <c r="D312" s="43"/>
      <c r="E312" s="44" t="str">
        <f t="shared" si="35"/>
        <v/>
      </c>
      <c r="F312" s="45" t="str">
        <f t="shared" si="36"/>
        <v/>
      </c>
      <c r="G312" s="45" t="str">
        <f t="shared" si="37"/>
        <v/>
      </c>
      <c r="H312" s="45" t="str">
        <f t="shared" si="38"/>
        <v/>
      </c>
      <c r="I312" s="45" t="str">
        <f t="shared" si="39"/>
        <v/>
      </c>
      <c r="J312" s="45" t="str">
        <f t="shared" si="40"/>
        <v/>
      </c>
      <c r="K312" s="46"/>
    </row>
    <row r="313" spans="1:11">
      <c r="A313" s="43"/>
      <c r="B313" s="43"/>
      <c r="C313" s="43"/>
      <c r="D313" s="43"/>
      <c r="E313" s="44" t="str">
        <f t="shared" si="35"/>
        <v/>
      </c>
      <c r="F313" s="45" t="str">
        <f t="shared" si="36"/>
        <v/>
      </c>
      <c r="G313" s="45" t="str">
        <f t="shared" si="37"/>
        <v/>
      </c>
      <c r="H313" s="45" t="str">
        <f t="shared" si="38"/>
        <v/>
      </c>
      <c r="I313" s="45" t="str">
        <f t="shared" si="39"/>
        <v/>
      </c>
      <c r="J313" s="45" t="str">
        <f t="shared" si="40"/>
        <v/>
      </c>
      <c r="K313" s="46"/>
    </row>
    <row r="314" spans="1:11">
      <c r="A314" s="43"/>
      <c r="B314" s="43"/>
      <c r="C314" s="43"/>
      <c r="D314" s="43"/>
      <c r="E314" s="44" t="str">
        <f t="shared" si="35"/>
        <v/>
      </c>
      <c r="F314" s="45" t="str">
        <f t="shared" si="36"/>
        <v/>
      </c>
      <c r="G314" s="45" t="str">
        <f t="shared" si="37"/>
        <v/>
      </c>
      <c r="H314" s="45" t="str">
        <f t="shared" si="38"/>
        <v/>
      </c>
      <c r="I314" s="45" t="str">
        <f t="shared" si="39"/>
        <v/>
      </c>
      <c r="J314" s="45" t="str">
        <f t="shared" si="40"/>
        <v/>
      </c>
      <c r="K314" s="46"/>
    </row>
    <row r="315" spans="1:11">
      <c r="A315" s="43"/>
      <c r="B315" s="43"/>
      <c r="C315" s="43"/>
      <c r="D315" s="43"/>
      <c r="E315" s="44" t="str">
        <f t="shared" si="35"/>
        <v/>
      </c>
      <c r="F315" s="45" t="str">
        <f t="shared" si="36"/>
        <v/>
      </c>
      <c r="G315" s="45" t="str">
        <f t="shared" si="37"/>
        <v/>
      </c>
      <c r="H315" s="45" t="str">
        <f t="shared" si="38"/>
        <v/>
      </c>
      <c r="I315" s="45" t="str">
        <f t="shared" si="39"/>
        <v/>
      </c>
      <c r="J315" s="45" t="str">
        <f t="shared" si="40"/>
        <v/>
      </c>
      <c r="K315" s="46"/>
    </row>
    <row r="316" spans="1:11">
      <c r="A316" s="43"/>
      <c r="B316" s="43"/>
      <c r="C316" s="43"/>
      <c r="D316" s="43"/>
      <c r="E316" s="44" t="str">
        <f t="shared" si="35"/>
        <v/>
      </c>
      <c r="F316" s="45" t="str">
        <f t="shared" si="36"/>
        <v/>
      </c>
      <c r="G316" s="45" t="str">
        <f t="shared" si="37"/>
        <v/>
      </c>
      <c r="H316" s="45" t="str">
        <f t="shared" si="38"/>
        <v/>
      </c>
      <c r="I316" s="45" t="str">
        <f t="shared" si="39"/>
        <v/>
      </c>
      <c r="J316" s="45" t="str">
        <f t="shared" si="40"/>
        <v/>
      </c>
      <c r="K316" s="46"/>
    </row>
    <row r="317" spans="1:11">
      <c r="A317" s="43"/>
      <c r="B317" s="43"/>
      <c r="C317" s="43"/>
      <c r="D317" s="43"/>
      <c r="E317" s="44" t="str">
        <f t="shared" si="35"/>
        <v/>
      </c>
      <c r="F317" s="45" t="str">
        <f t="shared" si="36"/>
        <v/>
      </c>
      <c r="G317" s="45" t="str">
        <f t="shared" si="37"/>
        <v/>
      </c>
      <c r="H317" s="45" t="str">
        <f t="shared" si="38"/>
        <v/>
      </c>
      <c r="I317" s="45" t="str">
        <f t="shared" si="39"/>
        <v/>
      </c>
      <c r="J317" s="45" t="str">
        <f t="shared" si="40"/>
        <v/>
      </c>
      <c r="K317" s="46"/>
    </row>
    <row r="318" spans="1:11">
      <c r="A318" s="43"/>
      <c r="B318" s="43"/>
      <c r="C318" s="43"/>
      <c r="D318" s="43"/>
      <c r="E318" s="44" t="str">
        <f t="shared" si="35"/>
        <v/>
      </c>
      <c r="F318" s="45" t="str">
        <f t="shared" si="36"/>
        <v/>
      </c>
      <c r="G318" s="45" t="str">
        <f t="shared" si="37"/>
        <v/>
      </c>
      <c r="H318" s="45" t="str">
        <f t="shared" si="38"/>
        <v/>
      </c>
      <c r="I318" s="45" t="str">
        <f t="shared" si="39"/>
        <v/>
      </c>
      <c r="J318" s="45" t="str">
        <f t="shared" si="40"/>
        <v/>
      </c>
      <c r="K318" s="46"/>
    </row>
    <row r="319" spans="1:11">
      <c r="A319" s="43"/>
      <c r="B319" s="43"/>
      <c r="C319" s="43"/>
      <c r="D319" s="43"/>
      <c r="E319" s="44" t="str">
        <f t="shared" si="35"/>
        <v/>
      </c>
      <c r="F319" s="45" t="str">
        <f t="shared" si="36"/>
        <v/>
      </c>
      <c r="G319" s="45" t="str">
        <f t="shared" si="37"/>
        <v/>
      </c>
      <c r="H319" s="45" t="str">
        <f t="shared" si="38"/>
        <v/>
      </c>
      <c r="I319" s="45" t="str">
        <f t="shared" si="39"/>
        <v/>
      </c>
      <c r="J319" s="45" t="str">
        <f t="shared" si="40"/>
        <v/>
      </c>
      <c r="K319" s="46"/>
    </row>
    <row r="320" spans="1:11">
      <c r="A320" s="43"/>
      <c r="B320" s="43"/>
      <c r="C320" s="43"/>
      <c r="D320" s="43"/>
      <c r="E320" s="44" t="str">
        <f t="shared" si="35"/>
        <v/>
      </c>
      <c r="F320" s="45" t="str">
        <f t="shared" si="36"/>
        <v/>
      </c>
      <c r="G320" s="45" t="str">
        <f t="shared" si="37"/>
        <v/>
      </c>
      <c r="H320" s="45" t="str">
        <f t="shared" si="38"/>
        <v/>
      </c>
      <c r="I320" s="45" t="str">
        <f t="shared" si="39"/>
        <v/>
      </c>
      <c r="J320" s="45" t="str">
        <f t="shared" si="40"/>
        <v/>
      </c>
      <c r="K320" s="46"/>
    </row>
    <row r="321" spans="1:11">
      <c r="A321" s="43"/>
      <c r="B321" s="43"/>
      <c r="C321" s="43"/>
      <c r="D321" s="43"/>
      <c r="E321" s="44" t="str">
        <f t="shared" si="35"/>
        <v/>
      </c>
      <c r="F321" s="45" t="str">
        <f t="shared" si="36"/>
        <v/>
      </c>
      <c r="G321" s="45" t="str">
        <f t="shared" si="37"/>
        <v/>
      </c>
      <c r="H321" s="45" t="str">
        <f t="shared" si="38"/>
        <v/>
      </c>
      <c r="I321" s="45" t="str">
        <f t="shared" si="39"/>
        <v/>
      </c>
      <c r="J321" s="45" t="str">
        <f t="shared" si="40"/>
        <v/>
      </c>
      <c r="K321" s="46"/>
    </row>
    <row r="322" spans="1:11">
      <c r="A322" s="43"/>
      <c r="B322" s="43"/>
      <c r="C322" s="43"/>
      <c r="D322" s="43"/>
      <c r="E322" s="44" t="str">
        <f t="shared" si="35"/>
        <v/>
      </c>
      <c r="F322" s="45" t="str">
        <f t="shared" si="36"/>
        <v/>
      </c>
      <c r="G322" s="45" t="str">
        <f t="shared" si="37"/>
        <v/>
      </c>
      <c r="H322" s="45" t="str">
        <f t="shared" si="38"/>
        <v/>
      </c>
      <c r="I322" s="45" t="str">
        <f t="shared" si="39"/>
        <v/>
      </c>
      <c r="J322" s="45" t="str">
        <f t="shared" si="40"/>
        <v/>
      </c>
      <c r="K322" s="46"/>
    </row>
    <row r="323" spans="1:11">
      <c r="A323" s="43"/>
      <c r="B323" s="43"/>
      <c r="C323" s="43"/>
      <c r="D323" s="43"/>
      <c r="E323" s="44" t="str">
        <f t="shared" ref="E323:E386" si="41">IF(E322&gt;=$B$20,"",E322+1)</f>
        <v/>
      </c>
      <c r="F323" s="45" t="str">
        <f t="shared" ref="F323:F386" si="42">IF(AND(E323&lt;=$B$20,$B$17="frances"),$A$3/PV($B$8,$B$20,-1),IF(AND(E323&lt;=$B$20,$B$17="americano"),IF(E323&lt;$B$20,$A$3*$B$8,$A$3*$B$8+$A$3),IF(AND(E323&lt;=$B$20,$B$17="Cuotas constantes"),G323+H323,"")))</f>
        <v/>
      </c>
      <c r="G323" s="45" t="str">
        <f t="shared" ref="G323:G386" si="43">IF(E323&lt;=$B$20,I322*$B$8,"")</f>
        <v/>
      </c>
      <c r="H323" s="45" t="str">
        <f t="shared" ref="H323:H386" si="44">IF(E323&lt;=$B$20,IF(OR($B$17="Americano",$B$17="Frances"),F323-G323,$A$3/$B$20),"")</f>
        <v/>
      </c>
      <c r="I323" s="45" t="str">
        <f t="shared" ref="I323:I386" si="45">IF(E323&lt;=$B$20,I322-H323,"")</f>
        <v/>
      </c>
      <c r="J323" s="45" t="str">
        <f t="shared" ref="J323:J386" si="46">IF(E323&lt;=$B$20,J322+H323,"")</f>
        <v/>
      </c>
      <c r="K323" s="46"/>
    </row>
    <row r="324" spans="1:11">
      <c r="A324" s="43"/>
      <c r="B324" s="43"/>
      <c r="C324" s="43"/>
      <c r="D324" s="43"/>
      <c r="E324" s="44" t="str">
        <f t="shared" si="41"/>
        <v/>
      </c>
      <c r="F324" s="45" t="str">
        <f t="shared" si="42"/>
        <v/>
      </c>
      <c r="G324" s="45" t="str">
        <f t="shared" si="43"/>
        <v/>
      </c>
      <c r="H324" s="45" t="str">
        <f t="shared" si="44"/>
        <v/>
      </c>
      <c r="I324" s="45" t="str">
        <f t="shared" si="45"/>
        <v/>
      </c>
      <c r="J324" s="45" t="str">
        <f t="shared" si="46"/>
        <v/>
      </c>
      <c r="K324" s="46"/>
    </row>
    <row r="325" spans="1:11">
      <c r="A325" s="43"/>
      <c r="B325" s="43"/>
      <c r="C325" s="43"/>
      <c r="D325" s="43"/>
      <c r="E325" s="44" t="str">
        <f t="shared" si="41"/>
        <v/>
      </c>
      <c r="F325" s="45" t="str">
        <f t="shared" si="42"/>
        <v/>
      </c>
      <c r="G325" s="45" t="str">
        <f t="shared" si="43"/>
        <v/>
      </c>
      <c r="H325" s="45" t="str">
        <f t="shared" si="44"/>
        <v/>
      </c>
      <c r="I325" s="45" t="str">
        <f t="shared" si="45"/>
        <v/>
      </c>
      <c r="J325" s="45" t="str">
        <f t="shared" si="46"/>
        <v/>
      </c>
      <c r="K325" s="46"/>
    </row>
    <row r="326" spans="1:11">
      <c r="A326" s="43"/>
      <c r="B326" s="43"/>
      <c r="C326" s="43"/>
      <c r="D326" s="43"/>
      <c r="E326" s="44" t="str">
        <f t="shared" si="41"/>
        <v/>
      </c>
      <c r="F326" s="45" t="str">
        <f t="shared" si="42"/>
        <v/>
      </c>
      <c r="G326" s="45" t="str">
        <f t="shared" si="43"/>
        <v/>
      </c>
      <c r="H326" s="45" t="str">
        <f t="shared" si="44"/>
        <v/>
      </c>
      <c r="I326" s="45" t="str">
        <f t="shared" si="45"/>
        <v/>
      </c>
      <c r="J326" s="45" t="str">
        <f t="shared" si="46"/>
        <v/>
      </c>
      <c r="K326" s="46"/>
    </row>
    <row r="327" spans="1:11">
      <c r="A327" s="43"/>
      <c r="B327" s="43"/>
      <c r="C327" s="43"/>
      <c r="D327" s="43"/>
      <c r="E327" s="44" t="str">
        <f t="shared" si="41"/>
        <v/>
      </c>
      <c r="F327" s="45" t="str">
        <f t="shared" si="42"/>
        <v/>
      </c>
      <c r="G327" s="45" t="str">
        <f t="shared" si="43"/>
        <v/>
      </c>
      <c r="H327" s="45" t="str">
        <f t="shared" si="44"/>
        <v/>
      </c>
      <c r="I327" s="45" t="str">
        <f t="shared" si="45"/>
        <v/>
      </c>
      <c r="J327" s="45" t="str">
        <f t="shared" si="46"/>
        <v/>
      </c>
      <c r="K327" s="46"/>
    </row>
    <row r="328" spans="1:11">
      <c r="A328" s="43"/>
      <c r="B328" s="43"/>
      <c r="C328" s="43"/>
      <c r="D328" s="43"/>
      <c r="E328" s="44" t="str">
        <f t="shared" si="41"/>
        <v/>
      </c>
      <c r="F328" s="45" t="str">
        <f t="shared" si="42"/>
        <v/>
      </c>
      <c r="G328" s="45" t="str">
        <f t="shared" si="43"/>
        <v/>
      </c>
      <c r="H328" s="45" t="str">
        <f t="shared" si="44"/>
        <v/>
      </c>
      <c r="I328" s="45" t="str">
        <f t="shared" si="45"/>
        <v/>
      </c>
      <c r="J328" s="45" t="str">
        <f t="shared" si="46"/>
        <v/>
      </c>
      <c r="K328" s="46"/>
    </row>
    <row r="329" spans="1:11">
      <c r="A329" s="43"/>
      <c r="B329" s="43"/>
      <c r="C329" s="43"/>
      <c r="D329" s="43"/>
      <c r="E329" s="44" t="str">
        <f t="shared" si="41"/>
        <v/>
      </c>
      <c r="F329" s="45" t="str">
        <f t="shared" si="42"/>
        <v/>
      </c>
      <c r="G329" s="45" t="str">
        <f t="shared" si="43"/>
        <v/>
      </c>
      <c r="H329" s="45" t="str">
        <f t="shared" si="44"/>
        <v/>
      </c>
      <c r="I329" s="45" t="str">
        <f t="shared" si="45"/>
        <v/>
      </c>
      <c r="J329" s="45" t="str">
        <f t="shared" si="46"/>
        <v/>
      </c>
      <c r="K329" s="46"/>
    </row>
    <row r="330" spans="1:11">
      <c r="A330" s="43"/>
      <c r="B330" s="43"/>
      <c r="C330" s="43"/>
      <c r="D330" s="43"/>
      <c r="E330" s="44" t="str">
        <f t="shared" si="41"/>
        <v/>
      </c>
      <c r="F330" s="45" t="str">
        <f t="shared" si="42"/>
        <v/>
      </c>
      <c r="G330" s="45" t="str">
        <f t="shared" si="43"/>
        <v/>
      </c>
      <c r="H330" s="45" t="str">
        <f t="shared" si="44"/>
        <v/>
      </c>
      <c r="I330" s="45" t="str">
        <f t="shared" si="45"/>
        <v/>
      </c>
      <c r="J330" s="45" t="str">
        <f t="shared" si="46"/>
        <v/>
      </c>
      <c r="K330" s="46"/>
    </row>
    <row r="331" spans="1:11">
      <c r="A331" s="43"/>
      <c r="B331" s="43"/>
      <c r="C331" s="43"/>
      <c r="D331" s="43"/>
      <c r="E331" s="44" t="str">
        <f t="shared" si="41"/>
        <v/>
      </c>
      <c r="F331" s="45" t="str">
        <f t="shared" si="42"/>
        <v/>
      </c>
      <c r="G331" s="45" t="str">
        <f t="shared" si="43"/>
        <v/>
      </c>
      <c r="H331" s="45" t="str">
        <f t="shared" si="44"/>
        <v/>
      </c>
      <c r="I331" s="45" t="str">
        <f t="shared" si="45"/>
        <v/>
      </c>
      <c r="J331" s="45" t="str">
        <f t="shared" si="46"/>
        <v/>
      </c>
      <c r="K331" s="46"/>
    </row>
    <row r="332" spans="1:11">
      <c r="A332" s="43"/>
      <c r="B332" s="43"/>
      <c r="C332" s="43"/>
      <c r="D332" s="43"/>
      <c r="E332" s="44" t="str">
        <f t="shared" si="41"/>
        <v/>
      </c>
      <c r="F332" s="45" t="str">
        <f t="shared" si="42"/>
        <v/>
      </c>
      <c r="G332" s="45" t="str">
        <f t="shared" si="43"/>
        <v/>
      </c>
      <c r="H332" s="45" t="str">
        <f t="shared" si="44"/>
        <v/>
      </c>
      <c r="I332" s="45" t="str">
        <f t="shared" si="45"/>
        <v/>
      </c>
      <c r="J332" s="45" t="str">
        <f t="shared" si="46"/>
        <v/>
      </c>
      <c r="K332" s="46"/>
    </row>
    <row r="333" spans="1:11">
      <c r="A333" s="43"/>
      <c r="B333" s="43"/>
      <c r="C333" s="43"/>
      <c r="D333" s="43"/>
      <c r="E333" s="44" t="str">
        <f t="shared" si="41"/>
        <v/>
      </c>
      <c r="F333" s="45" t="str">
        <f t="shared" si="42"/>
        <v/>
      </c>
      <c r="G333" s="45" t="str">
        <f t="shared" si="43"/>
        <v/>
      </c>
      <c r="H333" s="45" t="str">
        <f t="shared" si="44"/>
        <v/>
      </c>
      <c r="I333" s="45" t="str">
        <f t="shared" si="45"/>
        <v/>
      </c>
      <c r="J333" s="45" t="str">
        <f t="shared" si="46"/>
        <v/>
      </c>
      <c r="K333" s="46"/>
    </row>
    <row r="334" spans="1:11">
      <c r="A334" s="43"/>
      <c r="B334" s="43"/>
      <c r="C334" s="43"/>
      <c r="D334" s="43"/>
      <c r="E334" s="44" t="str">
        <f t="shared" si="41"/>
        <v/>
      </c>
      <c r="F334" s="45" t="str">
        <f t="shared" si="42"/>
        <v/>
      </c>
      <c r="G334" s="45" t="str">
        <f t="shared" si="43"/>
        <v/>
      </c>
      <c r="H334" s="45" t="str">
        <f t="shared" si="44"/>
        <v/>
      </c>
      <c r="I334" s="45" t="str">
        <f t="shared" si="45"/>
        <v/>
      </c>
      <c r="J334" s="45" t="str">
        <f t="shared" si="46"/>
        <v/>
      </c>
      <c r="K334" s="46"/>
    </row>
    <row r="335" spans="1:11">
      <c r="A335" s="43"/>
      <c r="B335" s="43"/>
      <c r="C335" s="43"/>
      <c r="D335" s="43"/>
      <c r="E335" s="44" t="str">
        <f t="shared" si="41"/>
        <v/>
      </c>
      <c r="F335" s="45" t="str">
        <f t="shared" si="42"/>
        <v/>
      </c>
      <c r="G335" s="45" t="str">
        <f t="shared" si="43"/>
        <v/>
      </c>
      <c r="H335" s="45" t="str">
        <f t="shared" si="44"/>
        <v/>
      </c>
      <c r="I335" s="45" t="str">
        <f t="shared" si="45"/>
        <v/>
      </c>
      <c r="J335" s="45" t="str">
        <f t="shared" si="46"/>
        <v/>
      </c>
      <c r="K335" s="46"/>
    </row>
    <row r="336" spans="1:11">
      <c r="A336" s="43"/>
      <c r="B336" s="43"/>
      <c r="C336" s="43"/>
      <c r="D336" s="43"/>
      <c r="E336" s="44" t="str">
        <f t="shared" si="41"/>
        <v/>
      </c>
      <c r="F336" s="45" t="str">
        <f t="shared" si="42"/>
        <v/>
      </c>
      <c r="G336" s="45" t="str">
        <f t="shared" si="43"/>
        <v/>
      </c>
      <c r="H336" s="45" t="str">
        <f t="shared" si="44"/>
        <v/>
      </c>
      <c r="I336" s="45" t="str">
        <f t="shared" si="45"/>
        <v/>
      </c>
      <c r="J336" s="45" t="str">
        <f t="shared" si="46"/>
        <v/>
      </c>
      <c r="K336" s="46"/>
    </row>
    <row r="337" spans="1:11">
      <c r="A337" s="43"/>
      <c r="B337" s="43"/>
      <c r="C337" s="43"/>
      <c r="D337" s="43"/>
      <c r="E337" s="44" t="str">
        <f t="shared" si="41"/>
        <v/>
      </c>
      <c r="F337" s="45" t="str">
        <f t="shared" si="42"/>
        <v/>
      </c>
      <c r="G337" s="45" t="str">
        <f t="shared" si="43"/>
        <v/>
      </c>
      <c r="H337" s="45" t="str">
        <f t="shared" si="44"/>
        <v/>
      </c>
      <c r="I337" s="45" t="str">
        <f t="shared" si="45"/>
        <v/>
      </c>
      <c r="J337" s="45" t="str">
        <f t="shared" si="46"/>
        <v/>
      </c>
      <c r="K337" s="46"/>
    </row>
    <row r="338" spans="1:11">
      <c r="A338" s="43"/>
      <c r="B338" s="43"/>
      <c r="C338" s="43"/>
      <c r="D338" s="43"/>
      <c r="E338" s="44" t="str">
        <f t="shared" si="41"/>
        <v/>
      </c>
      <c r="F338" s="45" t="str">
        <f t="shared" si="42"/>
        <v/>
      </c>
      <c r="G338" s="45" t="str">
        <f t="shared" si="43"/>
        <v/>
      </c>
      <c r="H338" s="45" t="str">
        <f t="shared" si="44"/>
        <v/>
      </c>
      <c r="I338" s="45" t="str">
        <f t="shared" si="45"/>
        <v/>
      </c>
      <c r="J338" s="45" t="str">
        <f t="shared" si="46"/>
        <v/>
      </c>
      <c r="K338" s="46"/>
    </row>
    <row r="339" spans="1:11">
      <c r="A339" s="43"/>
      <c r="B339" s="43"/>
      <c r="C339" s="43"/>
      <c r="D339" s="43"/>
      <c r="E339" s="44" t="str">
        <f t="shared" si="41"/>
        <v/>
      </c>
      <c r="F339" s="45" t="str">
        <f t="shared" si="42"/>
        <v/>
      </c>
      <c r="G339" s="45" t="str">
        <f t="shared" si="43"/>
        <v/>
      </c>
      <c r="H339" s="45" t="str">
        <f t="shared" si="44"/>
        <v/>
      </c>
      <c r="I339" s="45" t="str">
        <f t="shared" si="45"/>
        <v/>
      </c>
      <c r="J339" s="45" t="str">
        <f t="shared" si="46"/>
        <v/>
      </c>
      <c r="K339" s="46"/>
    </row>
    <row r="340" spans="1:11">
      <c r="A340" s="43"/>
      <c r="B340" s="43"/>
      <c r="C340" s="43"/>
      <c r="D340" s="43"/>
      <c r="E340" s="44" t="str">
        <f t="shared" si="41"/>
        <v/>
      </c>
      <c r="F340" s="45" t="str">
        <f t="shared" si="42"/>
        <v/>
      </c>
      <c r="G340" s="45" t="str">
        <f t="shared" si="43"/>
        <v/>
      </c>
      <c r="H340" s="45" t="str">
        <f t="shared" si="44"/>
        <v/>
      </c>
      <c r="I340" s="45" t="str">
        <f t="shared" si="45"/>
        <v/>
      </c>
      <c r="J340" s="45" t="str">
        <f t="shared" si="46"/>
        <v/>
      </c>
      <c r="K340" s="46"/>
    </row>
    <row r="341" spans="1:11">
      <c r="A341" s="43"/>
      <c r="B341" s="43"/>
      <c r="C341" s="43"/>
      <c r="D341" s="43"/>
      <c r="E341" s="44" t="str">
        <f t="shared" si="41"/>
        <v/>
      </c>
      <c r="F341" s="45" t="str">
        <f t="shared" si="42"/>
        <v/>
      </c>
      <c r="G341" s="45" t="str">
        <f t="shared" si="43"/>
        <v/>
      </c>
      <c r="H341" s="45" t="str">
        <f t="shared" si="44"/>
        <v/>
      </c>
      <c r="I341" s="45" t="str">
        <f t="shared" si="45"/>
        <v/>
      </c>
      <c r="J341" s="45" t="str">
        <f t="shared" si="46"/>
        <v/>
      </c>
      <c r="K341" s="46"/>
    </row>
    <row r="342" spans="1:11">
      <c r="A342" s="43"/>
      <c r="B342" s="43"/>
      <c r="C342" s="43"/>
      <c r="D342" s="43"/>
      <c r="E342" s="44" t="str">
        <f t="shared" si="41"/>
        <v/>
      </c>
      <c r="F342" s="45" t="str">
        <f t="shared" si="42"/>
        <v/>
      </c>
      <c r="G342" s="45" t="str">
        <f t="shared" si="43"/>
        <v/>
      </c>
      <c r="H342" s="45" t="str">
        <f t="shared" si="44"/>
        <v/>
      </c>
      <c r="I342" s="45" t="str">
        <f t="shared" si="45"/>
        <v/>
      </c>
      <c r="J342" s="45" t="str">
        <f t="shared" si="46"/>
        <v/>
      </c>
      <c r="K342" s="46"/>
    </row>
    <row r="343" spans="1:11">
      <c r="A343" s="43"/>
      <c r="B343" s="43"/>
      <c r="C343" s="43"/>
      <c r="D343" s="43"/>
      <c r="E343" s="44" t="str">
        <f t="shared" si="41"/>
        <v/>
      </c>
      <c r="F343" s="45" t="str">
        <f t="shared" si="42"/>
        <v/>
      </c>
      <c r="G343" s="45" t="str">
        <f t="shared" si="43"/>
        <v/>
      </c>
      <c r="H343" s="45" t="str">
        <f t="shared" si="44"/>
        <v/>
      </c>
      <c r="I343" s="45" t="str">
        <f t="shared" si="45"/>
        <v/>
      </c>
      <c r="J343" s="45" t="str">
        <f t="shared" si="46"/>
        <v/>
      </c>
      <c r="K343" s="46"/>
    </row>
    <row r="344" spans="1:11">
      <c r="A344" s="43"/>
      <c r="B344" s="43"/>
      <c r="C344" s="43"/>
      <c r="D344" s="43"/>
      <c r="E344" s="44" t="str">
        <f t="shared" si="41"/>
        <v/>
      </c>
      <c r="F344" s="45" t="str">
        <f t="shared" si="42"/>
        <v/>
      </c>
      <c r="G344" s="45" t="str">
        <f t="shared" si="43"/>
        <v/>
      </c>
      <c r="H344" s="45" t="str">
        <f t="shared" si="44"/>
        <v/>
      </c>
      <c r="I344" s="45" t="str">
        <f t="shared" si="45"/>
        <v/>
      </c>
      <c r="J344" s="45" t="str">
        <f t="shared" si="46"/>
        <v/>
      </c>
      <c r="K344" s="46"/>
    </row>
    <row r="345" spans="1:11">
      <c r="A345" s="43"/>
      <c r="B345" s="43"/>
      <c r="C345" s="43"/>
      <c r="D345" s="43"/>
      <c r="E345" s="44" t="str">
        <f t="shared" si="41"/>
        <v/>
      </c>
      <c r="F345" s="45" t="str">
        <f t="shared" si="42"/>
        <v/>
      </c>
      <c r="G345" s="45" t="str">
        <f t="shared" si="43"/>
        <v/>
      </c>
      <c r="H345" s="45" t="str">
        <f t="shared" si="44"/>
        <v/>
      </c>
      <c r="I345" s="45" t="str">
        <f t="shared" si="45"/>
        <v/>
      </c>
      <c r="J345" s="45" t="str">
        <f t="shared" si="46"/>
        <v/>
      </c>
      <c r="K345" s="46"/>
    </row>
    <row r="346" spans="1:11">
      <c r="A346" s="43"/>
      <c r="B346" s="43"/>
      <c r="C346" s="43"/>
      <c r="D346" s="43"/>
      <c r="E346" s="44" t="str">
        <f t="shared" si="41"/>
        <v/>
      </c>
      <c r="F346" s="45" t="str">
        <f t="shared" si="42"/>
        <v/>
      </c>
      <c r="G346" s="45" t="str">
        <f t="shared" si="43"/>
        <v/>
      </c>
      <c r="H346" s="45" t="str">
        <f t="shared" si="44"/>
        <v/>
      </c>
      <c r="I346" s="45" t="str">
        <f t="shared" si="45"/>
        <v/>
      </c>
      <c r="J346" s="45" t="str">
        <f t="shared" si="46"/>
        <v/>
      </c>
      <c r="K346" s="46"/>
    </row>
    <row r="347" spans="1:11">
      <c r="A347" s="43"/>
      <c r="B347" s="43"/>
      <c r="C347" s="43"/>
      <c r="D347" s="43"/>
      <c r="E347" s="44" t="str">
        <f t="shared" si="41"/>
        <v/>
      </c>
      <c r="F347" s="45" t="str">
        <f t="shared" si="42"/>
        <v/>
      </c>
      <c r="G347" s="45" t="str">
        <f t="shared" si="43"/>
        <v/>
      </c>
      <c r="H347" s="45" t="str">
        <f t="shared" si="44"/>
        <v/>
      </c>
      <c r="I347" s="45" t="str">
        <f t="shared" si="45"/>
        <v/>
      </c>
      <c r="J347" s="45" t="str">
        <f t="shared" si="46"/>
        <v/>
      </c>
      <c r="K347" s="46"/>
    </row>
    <row r="348" spans="1:11">
      <c r="A348" s="43"/>
      <c r="B348" s="43"/>
      <c r="C348" s="43"/>
      <c r="D348" s="43"/>
      <c r="E348" s="44" t="str">
        <f t="shared" si="41"/>
        <v/>
      </c>
      <c r="F348" s="45" t="str">
        <f t="shared" si="42"/>
        <v/>
      </c>
      <c r="G348" s="45" t="str">
        <f t="shared" si="43"/>
        <v/>
      </c>
      <c r="H348" s="45" t="str">
        <f t="shared" si="44"/>
        <v/>
      </c>
      <c r="I348" s="45" t="str">
        <f t="shared" si="45"/>
        <v/>
      </c>
      <c r="J348" s="45" t="str">
        <f t="shared" si="46"/>
        <v/>
      </c>
      <c r="K348" s="46"/>
    </row>
    <row r="349" spans="1:11">
      <c r="A349" s="43"/>
      <c r="B349" s="43"/>
      <c r="C349" s="43"/>
      <c r="D349" s="43"/>
      <c r="E349" s="44" t="str">
        <f t="shared" si="41"/>
        <v/>
      </c>
      <c r="F349" s="45" t="str">
        <f t="shared" si="42"/>
        <v/>
      </c>
      <c r="G349" s="45" t="str">
        <f t="shared" si="43"/>
        <v/>
      </c>
      <c r="H349" s="45" t="str">
        <f t="shared" si="44"/>
        <v/>
      </c>
      <c r="I349" s="45" t="str">
        <f t="shared" si="45"/>
        <v/>
      </c>
      <c r="J349" s="45" t="str">
        <f t="shared" si="46"/>
        <v/>
      </c>
      <c r="K349" s="46"/>
    </row>
    <row r="350" spans="1:11">
      <c r="A350" s="43"/>
      <c r="B350" s="43"/>
      <c r="C350" s="43"/>
      <c r="D350" s="43"/>
      <c r="E350" s="44" t="str">
        <f t="shared" si="41"/>
        <v/>
      </c>
      <c r="F350" s="45" t="str">
        <f t="shared" si="42"/>
        <v/>
      </c>
      <c r="G350" s="45" t="str">
        <f t="shared" si="43"/>
        <v/>
      </c>
      <c r="H350" s="45" t="str">
        <f t="shared" si="44"/>
        <v/>
      </c>
      <c r="I350" s="45" t="str">
        <f t="shared" si="45"/>
        <v/>
      </c>
      <c r="J350" s="45" t="str">
        <f t="shared" si="46"/>
        <v/>
      </c>
      <c r="K350" s="46"/>
    </row>
    <row r="351" spans="1:11">
      <c r="A351" s="43"/>
      <c r="B351" s="43"/>
      <c r="C351" s="43"/>
      <c r="D351" s="43"/>
      <c r="E351" s="44" t="str">
        <f t="shared" si="41"/>
        <v/>
      </c>
      <c r="F351" s="45" t="str">
        <f t="shared" si="42"/>
        <v/>
      </c>
      <c r="G351" s="45" t="str">
        <f t="shared" si="43"/>
        <v/>
      </c>
      <c r="H351" s="45" t="str">
        <f t="shared" si="44"/>
        <v/>
      </c>
      <c r="I351" s="45" t="str">
        <f t="shared" si="45"/>
        <v/>
      </c>
      <c r="J351" s="45" t="str">
        <f t="shared" si="46"/>
        <v/>
      </c>
      <c r="K351" s="46"/>
    </row>
    <row r="352" spans="1:11">
      <c r="A352" s="43"/>
      <c r="B352" s="43"/>
      <c r="C352" s="43"/>
      <c r="D352" s="43"/>
      <c r="E352" s="44" t="str">
        <f t="shared" si="41"/>
        <v/>
      </c>
      <c r="F352" s="45" t="str">
        <f t="shared" si="42"/>
        <v/>
      </c>
      <c r="G352" s="45" t="str">
        <f t="shared" si="43"/>
        <v/>
      </c>
      <c r="H352" s="45" t="str">
        <f t="shared" si="44"/>
        <v/>
      </c>
      <c r="I352" s="45" t="str">
        <f t="shared" si="45"/>
        <v/>
      </c>
      <c r="J352" s="45" t="str">
        <f t="shared" si="46"/>
        <v/>
      </c>
      <c r="K352" s="46"/>
    </row>
    <row r="353" spans="1:11">
      <c r="A353" s="43"/>
      <c r="B353" s="43"/>
      <c r="C353" s="43"/>
      <c r="D353" s="43"/>
      <c r="E353" s="44" t="str">
        <f t="shared" si="41"/>
        <v/>
      </c>
      <c r="F353" s="45" t="str">
        <f t="shared" si="42"/>
        <v/>
      </c>
      <c r="G353" s="45" t="str">
        <f t="shared" si="43"/>
        <v/>
      </c>
      <c r="H353" s="45" t="str">
        <f t="shared" si="44"/>
        <v/>
      </c>
      <c r="I353" s="45" t="str">
        <f t="shared" si="45"/>
        <v/>
      </c>
      <c r="J353" s="45" t="str">
        <f t="shared" si="46"/>
        <v/>
      </c>
      <c r="K353" s="46"/>
    </row>
    <row r="354" spans="1:11">
      <c r="A354" s="43"/>
      <c r="B354" s="43"/>
      <c r="C354" s="43"/>
      <c r="D354" s="43"/>
      <c r="E354" s="44" t="str">
        <f t="shared" si="41"/>
        <v/>
      </c>
      <c r="F354" s="45" t="str">
        <f t="shared" si="42"/>
        <v/>
      </c>
      <c r="G354" s="45" t="str">
        <f t="shared" si="43"/>
        <v/>
      </c>
      <c r="H354" s="45" t="str">
        <f t="shared" si="44"/>
        <v/>
      </c>
      <c r="I354" s="45" t="str">
        <f t="shared" si="45"/>
        <v/>
      </c>
      <c r="J354" s="45" t="str">
        <f t="shared" si="46"/>
        <v/>
      </c>
      <c r="K354" s="46"/>
    </row>
    <row r="355" spans="1:11">
      <c r="A355" s="43"/>
      <c r="B355" s="43"/>
      <c r="C355" s="43"/>
      <c r="D355" s="43"/>
      <c r="E355" s="44" t="str">
        <f t="shared" si="41"/>
        <v/>
      </c>
      <c r="F355" s="45" t="str">
        <f t="shared" si="42"/>
        <v/>
      </c>
      <c r="G355" s="45" t="str">
        <f t="shared" si="43"/>
        <v/>
      </c>
      <c r="H355" s="45" t="str">
        <f t="shared" si="44"/>
        <v/>
      </c>
      <c r="I355" s="45" t="str">
        <f t="shared" si="45"/>
        <v/>
      </c>
      <c r="J355" s="45" t="str">
        <f t="shared" si="46"/>
        <v/>
      </c>
      <c r="K355" s="46"/>
    </row>
    <row r="356" spans="1:11">
      <c r="A356" s="43"/>
      <c r="B356" s="43"/>
      <c r="C356" s="43"/>
      <c r="D356" s="43"/>
      <c r="E356" s="44" t="str">
        <f t="shared" si="41"/>
        <v/>
      </c>
      <c r="F356" s="45" t="str">
        <f t="shared" si="42"/>
        <v/>
      </c>
      <c r="G356" s="45" t="str">
        <f t="shared" si="43"/>
        <v/>
      </c>
      <c r="H356" s="45" t="str">
        <f t="shared" si="44"/>
        <v/>
      </c>
      <c r="I356" s="45" t="str">
        <f t="shared" si="45"/>
        <v/>
      </c>
      <c r="J356" s="45" t="str">
        <f t="shared" si="46"/>
        <v/>
      </c>
      <c r="K356" s="46"/>
    </row>
    <row r="357" spans="1:11">
      <c r="A357" s="43"/>
      <c r="B357" s="43"/>
      <c r="C357" s="43"/>
      <c r="D357" s="43"/>
      <c r="E357" s="44" t="str">
        <f t="shared" si="41"/>
        <v/>
      </c>
      <c r="F357" s="45" t="str">
        <f t="shared" si="42"/>
        <v/>
      </c>
      <c r="G357" s="45" t="str">
        <f t="shared" si="43"/>
        <v/>
      </c>
      <c r="H357" s="45" t="str">
        <f t="shared" si="44"/>
        <v/>
      </c>
      <c r="I357" s="45" t="str">
        <f t="shared" si="45"/>
        <v/>
      </c>
      <c r="J357" s="45" t="str">
        <f t="shared" si="46"/>
        <v/>
      </c>
      <c r="K357" s="46"/>
    </row>
    <row r="358" spans="1:11">
      <c r="A358" s="43"/>
      <c r="B358" s="43"/>
      <c r="C358" s="43"/>
      <c r="D358" s="43"/>
      <c r="E358" s="44" t="str">
        <f t="shared" si="41"/>
        <v/>
      </c>
      <c r="F358" s="45" t="str">
        <f t="shared" si="42"/>
        <v/>
      </c>
      <c r="G358" s="45" t="str">
        <f t="shared" si="43"/>
        <v/>
      </c>
      <c r="H358" s="45" t="str">
        <f t="shared" si="44"/>
        <v/>
      </c>
      <c r="I358" s="45" t="str">
        <f t="shared" si="45"/>
        <v/>
      </c>
      <c r="J358" s="45" t="str">
        <f t="shared" si="46"/>
        <v/>
      </c>
      <c r="K358" s="46"/>
    </row>
    <row r="359" spans="1:11">
      <c r="A359" s="43"/>
      <c r="B359" s="43"/>
      <c r="C359" s="43"/>
      <c r="D359" s="43"/>
      <c r="E359" s="44" t="str">
        <f t="shared" si="41"/>
        <v/>
      </c>
      <c r="F359" s="45" t="str">
        <f t="shared" si="42"/>
        <v/>
      </c>
      <c r="G359" s="45" t="str">
        <f t="shared" si="43"/>
        <v/>
      </c>
      <c r="H359" s="45" t="str">
        <f t="shared" si="44"/>
        <v/>
      </c>
      <c r="I359" s="45" t="str">
        <f t="shared" si="45"/>
        <v/>
      </c>
      <c r="J359" s="45" t="str">
        <f t="shared" si="46"/>
        <v/>
      </c>
      <c r="K359" s="46"/>
    </row>
    <row r="360" spans="1:11">
      <c r="A360" s="43"/>
      <c r="B360" s="43"/>
      <c r="C360" s="43"/>
      <c r="D360" s="43"/>
      <c r="E360" s="44" t="str">
        <f t="shared" si="41"/>
        <v/>
      </c>
      <c r="F360" s="45" t="str">
        <f t="shared" si="42"/>
        <v/>
      </c>
      <c r="G360" s="45" t="str">
        <f t="shared" si="43"/>
        <v/>
      </c>
      <c r="H360" s="45" t="str">
        <f t="shared" si="44"/>
        <v/>
      </c>
      <c r="I360" s="45" t="str">
        <f t="shared" si="45"/>
        <v/>
      </c>
      <c r="J360" s="45" t="str">
        <f t="shared" si="46"/>
        <v/>
      </c>
      <c r="K360" s="46"/>
    </row>
    <row r="361" spans="1:11">
      <c r="A361" s="43"/>
      <c r="B361" s="43"/>
      <c r="C361" s="43"/>
      <c r="D361" s="43"/>
      <c r="E361" s="44" t="str">
        <f t="shared" si="41"/>
        <v/>
      </c>
      <c r="F361" s="45" t="str">
        <f t="shared" si="42"/>
        <v/>
      </c>
      <c r="G361" s="45" t="str">
        <f t="shared" si="43"/>
        <v/>
      </c>
      <c r="H361" s="45" t="str">
        <f t="shared" si="44"/>
        <v/>
      </c>
      <c r="I361" s="45" t="str">
        <f t="shared" si="45"/>
        <v/>
      </c>
      <c r="J361" s="45" t="str">
        <f t="shared" si="46"/>
        <v/>
      </c>
      <c r="K361" s="46"/>
    </row>
    <row r="362" spans="1:11">
      <c r="A362" s="43"/>
      <c r="B362" s="43"/>
      <c r="C362" s="43"/>
      <c r="D362" s="43"/>
      <c r="E362" s="44" t="str">
        <f t="shared" si="41"/>
        <v/>
      </c>
      <c r="F362" s="45" t="str">
        <f t="shared" si="42"/>
        <v/>
      </c>
      <c r="G362" s="45" t="str">
        <f t="shared" si="43"/>
        <v/>
      </c>
      <c r="H362" s="45" t="str">
        <f t="shared" si="44"/>
        <v/>
      </c>
      <c r="I362" s="45" t="str">
        <f t="shared" si="45"/>
        <v/>
      </c>
      <c r="J362" s="45" t="str">
        <f t="shared" si="46"/>
        <v/>
      </c>
      <c r="K362" s="46"/>
    </row>
    <row r="363" spans="1:11">
      <c r="A363" s="43"/>
      <c r="B363" s="43"/>
      <c r="C363" s="43"/>
      <c r="D363" s="43"/>
      <c r="E363" s="44" t="str">
        <f t="shared" si="41"/>
        <v/>
      </c>
      <c r="F363" s="45" t="str">
        <f t="shared" si="42"/>
        <v/>
      </c>
      <c r="G363" s="45" t="str">
        <f t="shared" si="43"/>
        <v/>
      </c>
      <c r="H363" s="45" t="str">
        <f t="shared" si="44"/>
        <v/>
      </c>
      <c r="I363" s="45" t="str">
        <f t="shared" si="45"/>
        <v/>
      </c>
      <c r="J363" s="45" t="str">
        <f t="shared" si="46"/>
        <v/>
      </c>
      <c r="K363" s="46"/>
    </row>
    <row r="364" spans="1:11">
      <c r="A364" s="43"/>
      <c r="B364" s="43"/>
      <c r="C364" s="43"/>
      <c r="D364" s="43"/>
      <c r="E364" s="44" t="str">
        <f t="shared" si="41"/>
        <v/>
      </c>
      <c r="F364" s="45" t="str">
        <f t="shared" si="42"/>
        <v/>
      </c>
      <c r="G364" s="45" t="str">
        <f t="shared" si="43"/>
        <v/>
      </c>
      <c r="H364" s="45" t="str">
        <f t="shared" si="44"/>
        <v/>
      </c>
      <c r="I364" s="45" t="str">
        <f t="shared" si="45"/>
        <v/>
      </c>
      <c r="J364" s="45" t="str">
        <f t="shared" si="46"/>
        <v/>
      </c>
      <c r="K364" s="46"/>
    </row>
    <row r="365" spans="1:11">
      <c r="A365" s="43"/>
      <c r="B365" s="43"/>
      <c r="C365" s="43"/>
      <c r="D365" s="43"/>
      <c r="E365" s="44" t="str">
        <f t="shared" si="41"/>
        <v/>
      </c>
      <c r="F365" s="45" t="str">
        <f t="shared" si="42"/>
        <v/>
      </c>
      <c r="G365" s="45" t="str">
        <f t="shared" si="43"/>
        <v/>
      </c>
      <c r="H365" s="45" t="str">
        <f t="shared" si="44"/>
        <v/>
      </c>
      <c r="I365" s="45" t="str">
        <f t="shared" si="45"/>
        <v/>
      </c>
      <c r="J365" s="45" t="str">
        <f t="shared" si="46"/>
        <v/>
      </c>
      <c r="K365" s="46"/>
    </row>
    <row r="366" spans="1:11">
      <c r="A366" s="43"/>
      <c r="B366" s="43"/>
      <c r="C366" s="43"/>
      <c r="D366" s="43"/>
      <c r="E366" s="44" t="str">
        <f t="shared" si="41"/>
        <v/>
      </c>
      <c r="F366" s="45" t="str">
        <f t="shared" si="42"/>
        <v/>
      </c>
      <c r="G366" s="45" t="str">
        <f t="shared" si="43"/>
        <v/>
      </c>
      <c r="H366" s="45" t="str">
        <f t="shared" si="44"/>
        <v/>
      </c>
      <c r="I366" s="45" t="str">
        <f t="shared" si="45"/>
        <v/>
      </c>
      <c r="J366" s="45" t="str">
        <f t="shared" si="46"/>
        <v/>
      </c>
      <c r="K366" s="46"/>
    </row>
    <row r="367" spans="1:11">
      <c r="A367" s="43"/>
      <c r="B367" s="43"/>
      <c r="C367" s="43"/>
      <c r="D367" s="43"/>
      <c r="E367" s="44" t="str">
        <f t="shared" si="41"/>
        <v/>
      </c>
      <c r="F367" s="45" t="str">
        <f t="shared" si="42"/>
        <v/>
      </c>
      <c r="G367" s="45" t="str">
        <f t="shared" si="43"/>
        <v/>
      </c>
      <c r="H367" s="45" t="str">
        <f t="shared" si="44"/>
        <v/>
      </c>
      <c r="I367" s="45" t="str">
        <f t="shared" si="45"/>
        <v/>
      </c>
      <c r="J367" s="45" t="str">
        <f t="shared" si="46"/>
        <v/>
      </c>
      <c r="K367" s="46"/>
    </row>
    <row r="368" spans="1:11">
      <c r="A368" s="43"/>
      <c r="B368" s="43"/>
      <c r="C368" s="43"/>
      <c r="D368" s="43"/>
      <c r="E368" s="44" t="str">
        <f t="shared" si="41"/>
        <v/>
      </c>
      <c r="F368" s="45" t="str">
        <f t="shared" si="42"/>
        <v/>
      </c>
      <c r="G368" s="45" t="str">
        <f t="shared" si="43"/>
        <v/>
      </c>
      <c r="H368" s="45" t="str">
        <f t="shared" si="44"/>
        <v/>
      </c>
      <c r="I368" s="45" t="str">
        <f t="shared" si="45"/>
        <v/>
      </c>
      <c r="J368" s="45" t="str">
        <f t="shared" si="46"/>
        <v/>
      </c>
      <c r="K368" s="46"/>
    </row>
    <row r="369" spans="1:11">
      <c r="A369" s="43"/>
      <c r="B369" s="43"/>
      <c r="C369" s="43"/>
      <c r="D369" s="43"/>
      <c r="E369" s="44" t="str">
        <f t="shared" si="41"/>
        <v/>
      </c>
      <c r="F369" s="45" t="str">
        <f t="shared" si="42"/>
        <v/>
      </c>
      <c r="G369" s="45" t="str">
        <f t="shared" si="43"/>
        <v/>
      </c>
      <c r="H369" s="45" t="str">
        <f t="shared" si="44"/>
        <v/>
      </c>
      <c r="I369" s="45" t="str">
        <f t="shared" si="45"/>
        <v/>
      </c>
      <c r="J369" s="45" t="str">
        <f t="shared" si="46"/>
        <v/>
      </c>
      <c r="K369" s="46"/>
    </row>
    <row r="370" spans="1:11">
      <c r="A370" s="43"/>
      <c r="B370" s="43"/>
      <c r="C370" s="43"/>
      <c r="D370" s="43"/>
      <c r="E370" s="44" t="str">
        <f t="shared" si="41"/>
        <v/>
      </c>
      <c r="F370" s="45" t="str">
        <f t="shared" si="42"/>
        <v/>
      </c>
      <c r="G370" s="45" t="str">
        <f t="shared" si="43"/>
        <v/>
      </c>
      <c r="H370" s="45" t="str">
        <f t="shared" si="44"/>
        <v/>
      </c>
      <c r="I370" s="45" t="str">
        <f t="shared" si="45"/>
        <v/>
      </c>
      <c r="J370" s="45" t="str">
        <f t="shared" si="46"/>
        <v/>
      </c>
      <c r="K370" s="46"/>
    </row>
    <row r="371" spans="1:11">
      <c r="A371" s="43"/>
      <c r="B371" s="43"/>
      <c r="C371" s="43"/>
      <c r="D371" s="43"/>
      <c r="E371" s="44" t="str">
        <f t="shared" si="41"/>
        <v/>
      </c>
      <c r="F371" s="45" t="str">
        <f t="shared" si="42"/>
        <v/>
      </c>
      <c r="G371" s="45" t="str">
        <f t="shared" si="43"/>
        <v/>
      </c>
      <c r="H371" s="45" t="str">
        <f t="shared" si="44"/>
        <v/>
      </c>
      <c r="I371" s="45" t="str">
        <f t="shared" si="45"/>
        <v/>
      </c>
      <c r="J371" s="45" t="str">
        <f t="shared" si="46"/>
        <v/>
      </c>
      <c r="K371" s="46"/>
    </row>
    <row r="372" spans="1:11">
      <c r="A372" s="43"/>
      <c r="B372" s="43"/>
      <c r="C372" s="43"/>
      <c r="D372" s="43"/>
      <c r="E372" s="44" t="str">
        <f t="shared" si="41"/>
        <v/>
      </c>
      <c r="F372" s="45" t="str">
        <f t="shared" si="42"/>
        <v/>
      </c>
      <c r="G372" s="45" t="str">
        <f t="shared" si="43"/>
        <v/>
      </c>
      <c r="H372" s="45" t="str">
        <f t="shared" si="44"/>
        <v/>
      </c>
      <c r="I372" s="45" t="str">
        <f t="shared" si="45"/>
        <v/>
      </c>
      <c r="J372" s="45" t="str">
        <f t="shared" si="46"/>
        <v/>
      </c>
      <c r="K372" s="46"/>
    </row>
    <row r="373" spans="1:11">
      <c r="A373" s="43"/>
      <c r="B373" s="43"/>
      <c r="C373" s="43"/>
      <c r="D373" s="43"/>
      <c r="E373" s="44" t="str">
        <f t="shared" si="41"/>
        <v/>
      </c>
      <c r="F373" s="45" t="str">
        <f t="shared" si="42"/>
        <v/>
      </c>
      <c r="G373" s="45" t="str">
        <f t="shared" si="43"/>
        <v/>
      </c>
      <c r="H373" s="45" t="str">
        <f t="shared" si="44"/>
        <v/>
      </c>
      <c r="I373" s="45" t="str">
        <f t="shared" si="45"/>
        <v/>
      </c>
      <c r="J373" s="45" t="str">
        <f t="shared" si="46"/>
        <v/>
      </c>
      <c r="K373" s="46"/>
    </row>
    <row r="374" spans="1:11">
      <c r="A374" s="43"/>
      <c r="B374" s="43"/>
      <c r="C374" s="43"/>
      <c r="D374" s="43"/>
      <c r="E374" s="44" t="str">
        <f t="shared" si="41"/>
        <v/>
      </c>
      <c r="F374" s="45" t="str">
        <f t="shared" si="42"/>
        <v/>
      </c>
      <c r="G374" s="45" t="str">
        <f t="shared" si="43"/>
        <v/>
      </c>
      <c r="H374" s="45" t="str">
        <f t="shared" si="44"/>
        <v/>
      </c>
      <c r="I374" s="45" t="str">
        <f t="shared" si="45"/>
        <v/>
      </c>
      <c r="J374" s="45" t="str">
        <f t="shared" si="46"/>
        <v/>
      </c>
      <c r="K374" s="46"/>
    </row>
    <row r="375" spans="1:11">
      <c r="A375" s="43"/>
      <c r="B375" s="43"/>
      <c r="C375" s="43"/>
      <c r="D375" s="43"/>
      <c r="E375" s="44" t="str">
        <f t="shared" si="41"/>
        <v/>
      </c>
      <c r="F375" s="45" t="str">
        <f t="shared" si="42"/>
        <v/>
      </c>
      <c r="G375" s="45" t="str">
        <f t="shared" si="43"/>
        <v/>
      </c>
      <c r="H375" s="45" t="str">
        <f t="shared" si="44"/>
        <v/>
      </c>
      <c r="I375" s="45" t="str">
        <f t="shared" si="45"/>
        <v/>
      </c>
      <c r="J375" s="45" t="str">
        <f t="shared" si="46"/>
        <v/>
      </c>
      <c r="K375" s="46"/>
    </row>
    <row r="376" spans="1:11">
      <c r="A376" s="43"/>
      <c r="B376" s="43"/>
      <c r="C376" s="43"/>
      <c r="D376" s="43"/>
      <c r="E376" s="44" t="str">
        <f t="shared" si="41"/>
        <v/>
      </c>
      <c r="F376" s="45" t="str">
        <f t="shared" si="42"/>
        <v/>
      </c>
      <c r="G376" s="45" t="str">
        <f t="shared" si="43"/>
        <v/>
      </c>
      <c r="H376" s="45" t="str">
        <f t="shared" si="44"/>
        <v/>
      </c>
      <c r="I376" s="45" t="str">
        <f t="shared" si="45"/>
        <v/>
      </c>
      <c r="J376" s="45" t="str">
        <f t="shared" si="46"/>
        <v/>
      </c>
      <c r="K376" s="46"/>
    </row>
    <row r="377" spans="1:11">
      <c r="A377" s="43"/>
      <c r="B377" s="43"/>
      <c r="C377" s="43"/>
      <c r="D377" s="43"/>
      <c r="E377" s="44" t="str">
        <f t="shared" si="41"/>
        <v/>
      </c>
      <c r="F377" s="45" t="str">
        <f t="shared" si="42"/>
        <v/>
      </c>
      <c r="G377" s="45" t="str">
        <f t="shared" si="43"/>
        <v/>
      </c>
      <c r="H377" s="45" t="str">
        <f t="shared" si="44"/>
        <v/>
      </c>
      <c r="I377" s="45" t="str">
        <f t="shared" si="45"/>
        <v/>
      </c>
      <c r="J377" s="45" t="str">
        <f t="shared" si="46"/>
        <v/>
      </c>
      <c r="K377" s="46"/>
    </row>
    <row r="378" spans="1:11">
      <c r="A378" s="43"/>
      <c r="B378" s="43"/>
      <c r="C378" s="43"/>
      <c r="D378" s="43"/>
      <c r="E378" s="44" t="str">
        <f t="shared" si="41"/>
        <v/>
      </c>
      <c r="F378" s="45" t="str">
        <f t="shared" si="42"/>
        <v/>
      </c>
      <c r="G378" s="45" t="str">
        <f t="shared" si="43"/>
        <v/>
      </c>
      <c r="H378" s="45" t="str">
        <f t="shared" si="44"/>
        <v/>
      </c>
      <c r="I378" s="45" t="str">
        <f t="shared" si="45"/>
        <v/>
      </c>
      <c r="J378" s="45" t="str">
        <f t="shared" si="46"/>
        <v/>
      </c>
      <c r="K378" s="46"/>
    </row>
    <row r="379" spans="1:11">
      <c r="A379" s="43"/>
      <c r="B379" s="43"/>
      <c r="C379" s="43"/>
      <c r="D379" s="43"/>
      <c r="E379" s="44" t="str">
        <f t="shared" si="41"/>
        <v/>
      </c>
      <c r="F379" s="45" t="str">
        <f t="shared" si="42"/>
        <v/>
      </c>
      <c r="G379" s="45" t="str">
        <f t="shared" si="43"/>
        <v/>
      </c>
      <c r="H379" s="45" t="str">
        <f t="shared" si="44"/>
        <v/>
      </c>
      <c r="I379" s="45" t="str">
        <f t="shared" si="45"/>
        <v/>
      </c>
      <c r="J379" s="45" t="str">
        <f t="shared" si="46"/>
        <v/>
      </c>
      <c r="K379" s="46"/>
    </row>
    <row r="380" spans="1:11">
      <c r="A380" s="43"/>
      <c r="B380" s="43"/>
      <c r="C380" s="43"/>
      <c r="D380" s="43"/>
      <c r="E380" s="44" t="str">
        <f t="shared" si="41"/>
        <v/>
      </c>
      <c r="F380" s="45" t="str">
        <f t="shared" si="42"/>
        <v/>
      </c>
      <c r="G380" s="45" t="str">
        <f t="shared" si="43"/>
        <v/>
      </c>
      <c r="H380" s="45" t="str">
        <f t="shared" si="44"/>
        <v/>
      </c>
      <c r="I380" s="45" t="str">
        <f t="shared" si="45"/>
        <v/>
      </c>
      <c r="J380" s="45" t="str">
        <f t="shared" si="46"/>
        <v/>
      </c>
      <c r="K380" s="46"/>
    </row>
    <row r="381" spans="1:11">
      <c r="A381" s="43"/>
      <c r="B381" s="43"/>
      <c r="C381" s="43"/>
      <c r="D381" s="43"/>
      <c r="E381" s="44" t="str">
        <f t="shared" si="41"/>
        <v/>
      </c>
      <c r="F381" s="45" t="str">
        <f t="shared" si="42"/>
        <v/>
      </c>
      <c r="G381" s="45" t="str">
        <f t="shared" si="43"/>
        <v/>
      </c>
      <c r="H381" s="45" t="str">
        <f t="shared" si="44"/>
        <v/>
      </c>
      <c r="I381" s="45" t="str">
        <f t="shared" si="45"/>
        <v/>
      </c>
      <c r="J381" s="45" t="str">
        <f t="shared" si="46"/>
        <v/>
      </c>
      <c r="K381" s="46"/>
    </row>
    <row r="382" spans="1:11">
      <c r="A382" s="43"/>
      <c r="B382" s="43"/>
      <c r="C382" s="43"/>
      <c r="D382" s="43"/>
      <c r="E382" s="44" t="str">
        <f t="shared" si="41"/>
        <v/>
      </c>
      <c r="F382" s="45" t="str">
        <f t="shared" si="42"/>
        <v/>
      </c>
      <c r="G382" s="45" t="str">
        <f t="shared" si="43"/>
        <v/>
      </c>
      <c r="H382" s="45" t="str">
        <f t="shared" si="44"/>
        <v/>
      </c>
      <c r="I382" s="45" t="str">
        <f t="shared" si="45"/>
        <v/>
      </c>
      <c r="J382" s="45" t="str">
        <f t="shared" si="46"/>
        <v/>
      </c>
      <c r="K382" s="46"/>
    </row>
    <row r="383" spans="1:11">
      <c r="A383" s="43"/>
      <c r="B383" s="43"/>
      <c r="C383" s="43"/>
      <c r="D383" s="43"/>
      <c r="E383" s="44" t="str">
        <f t="shared" si="41"/>
        <v/>
      </c>
      <c r="F383" s="45" t="str">
        <f t="shared" si="42"/>
        <v/>
      </c>
      <c r="G383" s="45" t="str">
        <f t="shared" si="43"/>
        <v/>
      </c>
      <c r="H383" s="45" t="str">
        <f t="shared" si="44"/>
        <v/>
      </c>
      <c r="I383" s="45" t="str">
        <f t="shared" si="45"/>
        <v/>
      </c>
      <c r="J383" s="45" t="str">
        <f t="shared" si="46"/>
        <v/>
      </c>
      <c r="K383" s="46"/>
    </row>
    <row r="384" spans="1:11">
      <c r="A384" s="43"/>
      <c r="B384" s="43"/>
      <c r="C384" s="43"/>
      <c r="D384" s="43"/>
      <c r="E384" s="44" t="str">
        <f t="shared" si="41"/>
        <v/>
      </c>
      <c r="F384" s="45" t="str">
        <f t="shared" si="42"/>
        <v/>
      </c>
      <c r="G384" s="45" t="str">
        <f t="shared" si="43"/>
        <v/>
      </c>
      <c r="H384" s="45" t="str">
        <f t="shared" si="44"/>
        <v/>
      </c>
      <c r="I384" s="45" t="str">
        <f t="shared" si="45"/>
        <v/>
      </c>
      <c r="J384" s="45" t="str">
        <f t="shared" si="46"/>
        <v/>
      </c>
      <c r="K384" s="46"/>
    </row>
    <row r="385" spans="1:11">
      <c r="A385" s="43"/>
      <c r="B385" s="43"/>
      <c r="C385" s="43"/>
      <c r="D385" s="43"/>
      <c r="E385" s="44" t="str">
        <f t="shared" si="41"/>
        <v/>
      </c>
      <c r="F385" s="45" t="str">
        <f t="shared" si="42"/>
        <v/>
      </c>
      <c r="G385" s="45" t="str">
        <f t="shared" si="43"/>
        <v/>
      </c>
      <c r="H385" s="45" t="str">
        <f t="shared" si="44"/>
        <v/>
      </c>
      <c r="I385" s="45" t="str">
        <f t="shared" si="45"/>
        <v/>
      </c>
      <c r="J385" s="45" t="str">
        <f t="shared" si="46"/>
        <v/>
      </c>
      <c r="K385" s="46"/>
    </row>
    <row r="386" spans="1:11">
      <c r="A386" s="43"/>
      <c r="B386" s="43"/>
      <c r="C386" s="43"/>
      <c r="D386" s="43"/>
      <c r="E386" s="44" t="str">
        <f t="shared" si="41"/>
        <v/>
      </c>
      <c r="F386" s="45" t="str">
        <f t="shared" si="42"/>
        <v/>
      </c>
      <c r="G386" s="45" t="str">
        <f t="shared" si="43"/>
        <v/>
      </c>
      <c r="H386" s="45" t="str">
        <f t="shared" si="44"/>
        <v/>
      </c>
      <c r="I386" s="45" t="str">
        <f t="shared" si="45"/>
        <v/>
      </c>
      <c r="J386" s="45" t="str">
        <f t="shared" si="46"/>
        <v/>
      </c>
      <c r="K386" s="46"/>
    </row>
    <row r="387" spans="1:11">
      <c r="A387" s="43"/>
      <c r="B387" s="43"/>
      <c r="C387" s="43"/>
      <c r="D387" s="43"/>
      <c r="E387" s="44" t="str">
        <f t="shared" ref="E387:E450" si="47">IF(E386&gt;=$B$20,"",E386+1)</f>
        <v/>
      </c>
      <c r="F387" s="45" t="str">
        <f t="shared" ref="F387:F450" si="48">IF(AND(E387&lt;=$B$20,$B$17="frances"),$A$3/PV($B$8,$B$20,-1),IF(AND(E387&lt;=$B$20,$B$17="americano"),IF(E387&lt;$B$20,$A$3*$B$8,$A$3*$B$8+$A$3),IF(AND(E387&lt;=$B$20,$B$17="Cuotas constantes"),G387+H387,"")))</f>
        <v/>
      </c>
      <c r="G387" s="45" t="str">
        <f t="shared" ref="G387:G450" si="49">IF(E387&lt;=$B$20,I386*$B$8,"")</f>
        <v/>
      </c>
      <c r="H387" s="45" t="str">
        <f t="shared" ref="H387:H450" si="50">IF(E387&lt;=$B$20,IF(OR($B$17="Americano",$B$17="Frances"),F387-G387,$A$3/$B$20),"")</f>
        <v/>
      </c>
      <c r="I387" s="45" t="str">
        <f t="shared" ref="I387:I450" si="51">IF(E387&lt;=$B$20,I386-H387,"")</f>
        <v/>
      </c>
      <c r="J387" s="45" t="str">
        <f t="shared" ref="J387:J450" si="52">IF(E387&lt;=$B$20,J386+H387,"")</f>
        <v/>
      </c>
      <c r="K387" s="46"/>
    </row>
    <row r="388" spans="1:11">
      <c r="A388" s="43"/>
      <c r="B388" s="43"/>
      <c r="C388" s="43"/>
      <c r="D388" s="43"/>
      <c r="E388" s="44" t="str">
        <f t="shared" si="47"/>
        <v/>
      </c>
      <c r="F388" s="45" t="str">
        <f t="shared" si="48"/>
        <v/>
      </c>
      <c r="G388" s="45" t="str">
        <f t="shared" si="49"/>
        <v/>
      </c>
      <c r="H388" s="45" t="str">
        <f t="shared" si="50"/>
        <v/>
      </c>
      <c r="I388" s="45" t="str">
        <f t="shared" si="51"/>
        <v/>
      </c>
      <c r="J388" s="45" t="str">
        <f t="shared" si="52"/>
        <v/>
      </c>
      <c r="K388" s="46"/>
    </row>
    <row r="389" spans="1:11">
      <c r="A389" s="43"/>
      <c r="B389" s="43"/>
      <c r="C389" s="43"/>
      <c r="D389" s="43"/>
      <c r="E389" s="44" t="str">
        <f t="shared" si="47"/>
        <v/>
      </c>
      <c r="F389" s="45" t="str">
        <f t="shared" si="48"/>
        <v/>
      </c>
      <c r="G389" s="45" t="str">
        <f t="shared" si="49"/>
        <v/>
      </c>
      <c r="H389" s="45" t="str">
        <f t="shared" si="50"/>
        <v/>
      </c>
      <c r="I389" s="45" t="str">
        <f t="shared" si="51"/>
        <v/>
      </c>
      <c r="J389" s="45" t="str">
        <f t="shared" si="52"/>
        <v/>
      </c>
      <c r="K389" s="46"/>
    </row>
    <row r="390" spans="1:11">
      <c r="A390" s="43"/>
      <c r="B390" s="43"/>
      <c r="C390" s="43"/>
      <c r="D390" s="43"/>
      <c r="E390" s="44" t="str">
        <f t="shared" si="47"/>
        <v/>
      </c>
      <c r="F390" s="45" t="str">
        <f t="shared" si="48"/>
        <v/>
      </c>
      <c r="G390" s="45" t="str">
        <f t="shared" si="49"/>
        <v/>
      </c>
      <c r="H390" s="45" t="str">
        <f t="shared" si="50"/>
        <v/>
      </c>
      <c r="I390" s="45" t="str">
        <f t="shared" si="51"/>
        <v/>
      </c>
      <c r="J390" s="45" t="str">
        <f t="shared" si="52"/>
        <v/>
      </c>
      <c r="K390" s="46"/>
    </row>
    <row r="391" spans="1:11">
      <c r="A391" s="43"/>
      <c r="B391" s="43"/>
      <c r="C391" s="43"/>
      <c r="D391" s="43"/>
      <c r="E391" s="44" t="str">
        <f t="shared" si="47"/>
        <v/>
      </c>
      <c r="F391" s="45" t="str">
        <f t="shared" si="48"/>
        <v/>
      </c>
      <c r="G391" s="45" t="str">
        <f t="shared" si="49"/>
        <v/>
      </c>
      <c r="H391" s="45" t="str">
        <f t="shared" si="50"/>
        <v/>
      </c>
      <c r="I391" s="45" t="str">
        <f t="shared" si="51"/>
        <v/>
      </c>
      <c r="J391" s="45" t="str">
        <f t="shared" si="52"/>
        <v/>
      </c>
      <c r="K391" s="46"/>
    </row>
    <row r="392" spans="1:11">
      <c r="A392" s="43"/>
      <c r="B392" s="43"/>
      <c r="C392" s="43"/>
      <c r="D392" s="43"/>
      <c r="E392" s="44" t="str">
        <f t="shared" si="47"/>
        <v/>
      </c>
      <c r="F392" s="45" t="str">
        <f t="shared" si="48"/>
        <v/>
      </c>
      <c r="G392" s="45" t="str">
        <f t="shared" si="49"/>
        <v/>
      </c>
      <c r="H392" s="45" t="str">
        <f t="shared" si="50"/>
        <v/>
      </c>
      <c r="I392" s="45" t="str">
        <f t="shared" si="51"/>
        <v/>
      </c>
      <c r="J392" s="45" t="str">
        <f t="shared" si="52"/>
        <v/>
      </c>
      <c r="K392" s="46"/>
    </row>
    <row r="393" spans="1:11">
      <c r="A393" s="43"/>
      <c r="B393" s="43"/>
      <c r="C393" s="43"/>
      <c r="D393" s="43"/>
      <c r="E393" s="44" t="str">
        <f t="shared" si="47"/>
        <v/>
      </c>
      <c r="F393" s="45" t="str">
        <f t="shared" si="48"/>
        <v/>
      </c>
      <c r="G393" s="45" t="str">
        <f t="shared" si="49"/>
        <v/>
      </c>
      <c r="H393" s="45" t="str">
        <f t="shared" si="50"/>
        <v/>
      </c>
      <c r="I393" s="45" t="str">
        <f t="shared" si="51"/>
        <v/>
      </c>
      <c r="J393" s="45" t="str">
        <f t="shared" si="52"/>
        <v/>
      </c>
      <c r="K393" s="46"/>
    </row>
    <row r="394" spans="1:11">
      <c r="A394" s="43"/>
      <c r="B394" s="43"/>
      <c r="C394" s="43"/>
      <c r="D394" s="43"/>
      <c r="E394" s="44" t="str">
        <f t="shared" si="47"/>
        <v/>
      </c>
      <c r="F394" s="45" t="str">
        <f t="shared" si="48"/>
        <v/>
      </c>
      <c r="G394" s="45" t="str">
        <f t="shared" si="49"/>
        <v/>
      </c>
      <c r="H394" s="45" t="str">
        <f t="shared" si="50"/>
        <v/>
      </c>
      <c r="I394" s="45" t="str">
        <f t="shared" si="51"/>
        <v/>
      </c>
      <c r="J394" s="45" t="str">
        <f t="shared" si="52"/>
        <v/>
      </c>
      <c r="K394" s="46"/>
    </row>
    <row r="395" spans="1:11">
      <c r="A395" s="43"/>
      <c r="B395" s="43"/>
      <c r="C395" s="43"/>
      <c r="D395" s="43"/>
      <c r="E395" s="44" t="str">
        <f t="shared" si="47"/>
        <v/>
      </c>
      <c r="F395" s="45" t="str">
        <f t="shared" si="48"/>
        <v/>
      </c>
      <c r="G395" s="45" t="str">
        <f t="shared" si="49"/>
        <v/>
      </c>
      <c r="H395" s="45" t="str">
        <f t="shared" si="50"/>
        <v/>
      </c>
      <c r="I395" s="45" t="str">
        <f t="shared" si="51"/>
        <v/>
      </c>
      <c r="J395" s="45" t="str">
        <f t="shared" si="52"/>
        <v/>
      </c>
      <c r="K395" s="46"/>
    </row>
    <row r="396" spans="1:11">
      <c r="A396" s="43"/>
      <c r="B396" s="43"/>
      <c r="C396" s="43"/>
      <c r="D396" s="43"/>
      <c r="E396" s="44" t="str">
        <f t="shared" si="47"/>
        <v/>
      </c>
      <c r="F396" s="45" t="str">
        <f t="shared" si="48"/>
        <v/>
      </c>
      <c r="G396" s="45" t="str">
        <f t="shared" si="49"/>
        <v/>
      </c>
      <c r="H396" s="45" t="str">
        <f t="shared" si="50"/>
        <v/>
      </c>
      <c r="I396" s="45" t="str">
        <f t="shared" si="51"/>
        <v/>
      </c>
      <c r="J396" s="45" t="str">
        <f t="shared" si="52"/>
        <v/>
      </c>
      <c r="K396" s="46"/>
    </row>
    <row r="397" spans="1:11">
      <c r="A397" s="43"/>
      <c r="B397" s="43"/>
      <c r="C397" s="43"/>
      <c r="D397" s="43"/>
      <c r="E397" s="44" t="str">
        <f t="shared" si="47"/>
        <v/>
      </c>
      <c r="F397" s="45" t="str">
        <f t="shared" si="48"/>
        <v/>
      </c>
      <c r="G397" s="45" t="str">
        <f t="shared" si="49"/>
        <v/>
      </c>
      <c r="H397" s="45" t="str">
        <f t="shared" si="50"/>
        <v/>
      </c>
      <c r="I397" s="45" t="str">
        <f t="shared" si="51"/>
        <v/>
      </c>
      <c r="J397" s="45" t="str">
        <f t="shared" si="52"/>
        <v/>
      </c>
      <c r="K397" s="46"/>
    </row>
    <row r="398" spans="1:11">
      <c r="A398" s="43"/>
      <c r="B398" s="43"/>
      <c r="C398" s="43"/>
      <c r="D398" s="43"/>
      <c r="E398" s="44" t="str">
        <f t="shared" si="47"/>
        <v/>
      </c>
      <c r="F398" s="45" t="str">
        <f t="shared" si="48"/>
        <v/>
      </c>
      <c r="G398" s="45" t="str">
        <f t="shared" si="49"/>
        <v/>
      </c>
      <c r="H398" s="45" t="str">
        <f t="shared" si="50"/>
        <v/>
      </c>
      <c r="I398" s="45" t="str">
        <f t="shared" si="51"/>
        <v/>
      </c>
      <c r="J398" s="45" t="str">
        <f t="shared" si="52"/>
        <v/>
      </c>
      <c r="K398" s="46"/>
    </row>
    <row r="399" spans="1:11">
      <c r="A399" s="43"/>
      <c r="B399" s="43"/>
      <c r="C399" s="43"/>
      <c r="D399" s="43"/>
      <c r="E399" s="44" t="str">
        <f t="shared" si="47"/>
        <v/>
      </c>
      <c r="F399" s="45" t="str">
        <f t="shared" si="48"/>
        <v/>
      </c>
      <c r="G399" s="45" t="str">
        <f t="shared" si="49"/>
        <v/>
      </c>
      <c r="H399" s="45" t="str">
        <f t="shared" si="50"/>
        <v/>
      </c>
      <c r="I399" s="45" t="str">
        <f t="shared" si="51"/>
        <v/>
      </c>
      <c r="J399" s="45" t="str">
        <f t="shared" si="52"/>
        <v/>
      </c>
      <c r="K399" s="46"/>
    </row>
    <row r="400" spans="1:11">
      <c r="A400" s="43"/>
      <c r="B400" s="43"/>
      <c r="C400" s="43"/>
      <c r="D400" s="43"/>
      <c r="E400" s="44" t="str">
        <f t="shared" si="47"/>
        <v/>
      </c>
      <c r="F400" s="45" t="str">
        <f t="shared" si="48"/>
        <v/>
      </c>
      <c r="G400" s="45" t="str">
        <f t="shared" si="49"/>
        <v/>
      </c>
      <c r="H400" s="45" t="str">
        <f t="shared" si="50"/>
        <v/>
      </c>
      <c r="I400" s="45" t="str">
        <f t="shared" si="51"/>
        <v/>
      </c>
      <c r="J400" s="45" t="str">
        <f t="shared" si="52"/>
        <v/>
      </c>
      <c r="K400" s="46"/>
    </row>
    <row r="401" spans="1:11">
      <c r="A401" s="43"/>
      <c r="B401" s="43"/>
      <c r="C401" s="43"/>
      <c r="D401" s="43"/>
      <c r="E401" s="44" t="str">
        <f t="shared" si="47"/>
        <v/>
      </c>
      <c r="F401" s="45" t="str">
        <f t="shared" si="48"/>
        <v/>
      </c>
      <c r="G401" s="45" t="str">
        <f t="shared" si="49"/>
        <v/>
      </c>
      <c r="H401" s="45" t="str">
        <f t="shared" si="50"/>
        <v/>
      </c>
      <c r="I401" s="45" t="str">
        <f t="shared" si="51"/>
        <v/>
      </c>
      <c r="J401" s="45" t="str">
        <f t="shared" si="52"/>
        <v/>
      </c>
      <c r="K401" s="46"/>
    </row>
    <row r="402" spans="1:11">
      <c r="A402" s="43"/>
      <c r="B402" s="43"/>
      <c r="C402" s="43"/>
      <c r="D402" s="43"/>
      <c r="E402" s="44" t="str">
        <f t="shared" si="47"/>
        <v/>
      </c>
      <c r="F402" s="45" t="str">
        <f t="shared" si="48"/>
        <v/>
      </c>
      <c r="G402" s="45" t="str">
        <f t="shared" si="49"/>
        <v/>
      </c>
      <c r="H402" s="45" t="str">
        <f t="shared" si="50"/>
        <v/>
      </c>
      <c r="I402" s="45" t="str">
        <f t="shared" si="51"/>
        <v/>
      </c>
      <c r="J402" s="45" t="str">
        <f t="shared" si="52"/>
        <v/>
      </c>
      <c r="K402" s="46"/>
    </row>
    <row r="403" spans="1:11">
      <c r="A403" s="43"/>
      <c r="B403" s="43"/>
      <c r="C403" s="43"/>
      <c r="D403" s="43"/>
      <c r="E403" s="44" t="str">
        <f t="shared" si="47"/>
        <v/>
      </c>
      <c r="F403" s="45" t="str">
        <f t="shared" si="48"/>
        <v/>
      </c>
      <c r="G403" s="45" t="str">
        <f t="shared" si="49"/>
        <v/>
      </c>
      <c r="H403" s="45" t="str">
        <f t="shared" si="50"/>
        <v/>
      </c>
      <c r="I403" s="45" t="str">
        <f t="shared" si="51"/>
        <v/>
      </c>
      <c r="J403" s="45" t="str">
        <f t="shared" si="52"/>
        <v/>
      </c>
      <c r="K403" s="46"/>
    </row>
    <row r="404" spans="1:11">
      <c r="A404" s="43"/>
      <c r="B404" s="43"/>
      <c r="C404" s="43"/>
      <c r="D404" s="43"/>
      <c r="E404" s="44" t="str">
        <f t="shared" si="47"/>
        <v/>
      </c>
      <c r="F404" s="45" t="str">
        <f t="shared" si="48"/>
        <v/>
      </c>
      <c r="G404" s="45" t="str">
        <f t="shared" si="49"/>
        <v/>
      </c>
      <c r="H404" s="45" t="str">
        <f t="shared" si="50"/>
        <v/>
      </c>
      <c r="I404" s="45" t="str">
        <f t="shared" si="51"/>
        <v/>
      </c>
      <c r="J404" s="45" t="str">
        <f t="shared" si="52"/>
        <v/>
      </c>
      <c r="K404" s="46"/>
    </row>
    <row r="405" spans="1:11">
      <c r="A405" s="43"/>
      <c r="B405" s="43"/>
      <c r="C405" s="43"/>
      <c r="D405" s="43"/>
      <c r="E405" s="44" t="str">
        <f t="shared" si="47"/>
        <v/>
      </c>
      <c r="F405" s="45" t="str">
        <f t="shared" si="48"/>
        <v/>
      </c>
      <c r="G405" s="45" t="str">
        <f t="shared" si="49"/>
        <v/>
      </c>
      <c r="H405" s="45" t="str">
        <f t="shared" si="50"/>
        <v/>
      </c>
      <c r="I405" s="45" t="str">
        <f t="shared" si="51"/>
        <v/>
      </c>
      <c r="J405" s="45" t="str">
        <f t="shared" si="52"/>
        <v/>
      </c>
      <c r="K405" s="46"/>
    </row>
    <row r="406" spans="1:11">
      <c r="A406" s="43"/>
      <c r="B406" s="43"/>
      <c r="C406" s="43"/>
      <c r="D406" s="43"/>
      <c r="E406" s="44" t="str">
        <f t="shared" si="47"/>
        <v/>
      </c>
      <c r="F406" s="45" t="str">
        <f t="shared" si="48"/>
        <v/>
      </c>
      <c r="G406" s="45" t="str">
        <f t="shared" si="49"/>
        <v/>
      </c>
      <c r="H406" s="45" t="str">
        <f t="shared" si="50"/>
        <v/>
      </c>
      <c r="I406" s="45" t="str">
        <f t="shared" si="51"/>
        <v/>
      </c>
      <c r="J406" s="45" t="str">
        <f t="shared" si="52"/>
        <v/>
      </c>
      <c r="K406" s="46"/>
    </row>
    <row r="407" spans="1:11">
      <c r="A407" s="43"/>
      <c r="B407" s="43"/>
      <c r="C407" s="43"/>
      <c r="D407" s="43"/>
      <c r="E407" s="44" t="str">
        <f t="shared" si="47"/>
        <v/>
      </c>
      <c r="F407" s="45" t="str">
        <f t="shared" si="48"/>
        <v/>
      </c>
      <c r="G407" s="45" t="str">
        <f t="shared" si="49"/>
        <v/>
      </c>
      <c r="H407" s="45" t="str">
        <f t="shared" si="50"/>
        <v/>
      </c>
      <c r="I407" s="45" t="str">
        <f t="shared" si="51"/>
        <v/>
      </c>
      <c r="J407" s="45" t="str">
        <f t="shared" si="52"/>
        <v/>
      </c>
      <c r="K407" s="46"/>
    </row>
    <row r="408" spans="1:11">
      <c r="A408" s="43"/>
      <c r="B408" s="43"/>
      <c r="C408" s="43"/>
      <c r="D408" s="43"/>
      <c r="E408" s="44" t="str">
        <f t="shared" si="47"/>
        <v/>
      </c>
      <c r="F408" s="45" t="str">
        <f t="shared" si="48"/>
        <v/>
      </c>
      <c r="G408" s="45" t="str">
        <f t="shared" si="49"/>
        <v/>
      </c>
      <c r="H408" s="45" t="str">
        <f t="shared" si="50"/>
        <v/>
      </c>
      <c r="I408" s="45" t="str">
        <f t="shared" si="51"/>
        <v/>
      </c>
      <c r="J408" s="45" t="str">
        <f t="shared" si="52"/>
        <v/>
      </c>
      <c r="K408" s="46"/>
    </row>
    <row r="409" spans="1:11">
      <c r="A409" s="43"/>
      <c r="B409" s="43"/>
      <c r="C409" s="43"/>
      <c r="D409" s="43"/>
      <c r="E409" s="44" t="str">
        <f t="shared" si="47"/>
        <v/>
      </c>
      <c r="F409" s="45" t="str">
        <f t="shared" si="48"/>
        <v/>
      </c>
      <c r="G409" s="45" t="str">
        <f t="shared" si="49"/>
        <v/>
      </c>
      <c r="H409" s="45" t="str">
        <f t="shared" si="50"/>
        <v/>
      </c>
      <c r="I409" s="45" t="str">
        <f t="shared" si="51"/>
        <v/>
      </c>
      <c r="J409" s="45" t="str">
        <f t="shared" si="52"/>
        <v/>
      </c>
      <c r="K409" s="46"/>
    </row>
    <row r="410" spans="1:11">
      <c r="A410" s="43"/>
      <c r="B410" s="43"/>
      <c r="C410" s="43"/>
      <c r="D410" s="43"/>
      <c r="E410" s="44" t="str">
        <f t="shared" si="47"/>
        <v/>
      </c>
      <c r="F410" s="45" t="str">
        <f t="shared" si="48"/>
        <v/>
      </c>
      <c r="G410" s="45" t="str">
        <f t="shared" si="49"/>
        <v/>
      </c>
      <c r="H410" s="45" t="str">
        <f t="shared" si="50"/>
        <v/>
      </c>
      <c r="I410" s="45" t="str">
        <f t="shared" si="51"/>
        <v/>
      </c>
      <c r="J410" s="45" t="str">
        <f t="shared" si="52"/>
        <v/>
      </c>
      <c r="K410" s="46"/>
    </row>
    <row r="411" spans="1:11">
      <c r="A411" s="43"/>
      <c r="B411" s="43"/>
      <c r="C411" s="43"/>
      <c r="D411" s="43"/>
      <c r="E411" s="44" t="str">
        <f t="shared" si="47"/>
        <v/>
      </c>
      <c r="F411" s="45" t="str">
        <f t="shared" si="48"/>
        <v/>
      </c>
      <c r="G411" s="45" t="str">
        <f t="shared" si="49"/>
        <v/>
      </c>
      <c r="H411" s="45" t="str">
        <f t="shared" si="50"/>
        <v/>
      </c>
      <c r="I411" s="45" t="str">
        <f t="shared" si="51"/>
        <v/>
      </c>
      <c r="J411" s="45" t="str">
        <f t="shared" si="52"/>
        <v/>
      </c>
      <c r="K411" s="46"/>
    </row>
    <row r="412" spans="1:11">
      <c r="A412" s="43"/>
      <c r="B412" s="43"/>
      <c r="C412" s="43"/>
      <c r="D412" s="43"/>
      <c r="E412" s="44" t="str">
        <f t="shared" si="47"/>
        <v/>
      </c>
      <c r="F412" s="45" t="str">
        <f t="shared" si="48"/>
        <v/>
      </c>
      <c r="G412" s="45" t="str">
        <f t="shared" si="49"/>
        <v/>
      </c>
      <c r="H412" s="45" t="str">
        <f t="shared" si="50"/>
        <v/>
      </c>
      <c r="I412" s="45" t="str">
        <f t="shared" si="51"/>
        <v/>
      </c>
      <c r="J412" s="45" t="str">
        <f t="shared" si="52"/>
        <v/>
      </c>
      <c r="K412" s="46"/>
    </row>
    <row r="413" spans="1:11">
      <c r="A413" s="43"/>
      <c r="B413" s="43"/>
      <c r="C413" s="43"/>
      <c r="D413" s="43"/>
      <c r="E413" s="44" t="str">
        <f t="shared" si="47"/>
        <v/>
      </c>
      <c r="F413" s="45" t="str">
        <f t="shared" si="48"/>
        <v/>
      </c>
      <c r="G413" s="45" t="str">
        <f t="shared" si="49"/>
        <v/>
      </c>
      <c r="H413" s="45" t="str">
        <f t="shared" si="50"/>
        <v/>
      </c>
      <c r="I413" s="45" t="str">
        <f t="shared" si="51"/>
        <v/>
      </c>
      <c r="J413" s="45" t="str">
        <f t="shared" si="52"/>
        <v/>
      </c>
      <c r="K413" s="46"/>
    </row>
    <row r="414" spans="1:11">
      <c r="A414" s="43"/>
      <c r="B414" s="43"/>
      <c r="C414" s="43"/>
      <c r="D414" s="43"/>
      <c r="E414" s="44" t="str">
        <f t="shared" si="47"/>
        <v/>
      </c>
      <c r="F414" s="45" t="str">
        <f t="shared" si="48"/>
        <v/>
      </c>
      <c r="G414" s="45" t="str">
        <f t="shared" si="49"/>
        <v/>
      </c>
      <c r="H414" s="45" t="str">
        <f t="shared" si="50"/>
        <v/>
      </c>
      <c r="I414" s="45" t="str">
        <f t="shared" si="51"/>
        <v/>
      </c>
      <c r="J414" s="45" t="str">
        <f t="shared" si="52"/>
        <v/>
      </c>
      <c r="K414" s="46"/>
    </row>
    <row r="415" spans="1:11">
      <c r="A415" s="43"/>
      <c r="B415" s="43"/>
      <c r="C415" s="43"/>
      <c r="D415" s="43"/>
      <c r="E415" s="44" t="str">
        <f t="shared" si="47"/>
        <v/>
      </c>
      <c r="F415" s="45" t="str">
        <f t="shared" si="48"/>
        <v/>
      </c>
      <c r="G415" s="45" t="str">
        <f t="shared" si="49"/>
        <v/>
      </c>
      <c r="H415" s="45" t="str">
        <f t="shared" si="50"/>
        <v/>
      </c>
      <c r="I415" s="45" t="str">
        <f t="shared" si="51"/>
        <v/>
      </c>
      <c r="J415" s="45" t="str">
        <f t="shared" si="52"/>
        <v/>
      </c>
      <c r="K415" s="46"/>
    </row>
    <row r="416" spans="1:11">
      <c r="A416" s="43"/>
      <c r="B416" s="43"/>
      <c r="C416" s="43"/>
      <c r="D416" s="43"/>
      <c r="E416" s="44" t="str">
        <f t="shared" si="47"/>
        <v/>
      </c>
      <c r="F416" s="45" t="str">
        <f t="shared" si="48"/>
        <v/>
      </c>
      <c r="G416" s="45" t="str">
        <f t="shared" si="49"/>
        <v/>
      </c>
      <c r="H416" s="45" t="str">
        <f t="shared" si="50"/>
        <v/>
      </c>
      <c r="I416" s="45" t="str">
        <f t="shared" si="51"/>
        <v/>
      </c>
      <c r="J416" s="45" t="str">
        <f t="shared" si="52"/>
        <v/>
      </c>
      <c r="K416" s="46"/>
    </row>
    <row r="417" spans="1:11">
      <c r="A417" s="43"/>
      <c r="B417" s="43"/>
      <c r="C417" s="43"/>
      <c r="D417" s="43"/>
      <c r="E417" s="44" t="str">
        <f t="shared" si="47"/>
        <v/>
      </c>
      <c r="F417" s="45" t="str">
        <f t="shared" si="48"/>
        <v/>
      </c>
      <c r="G417" s="45" t="str">
        <f t="shared" si="49"/>
        <v/>
      </c>
      <c r="H417" s="45" t="str">
        <f t="shared" si="50"/>
        <v/>
      </c>
      <c r="I417" s="45" t="str">
        <f t="shared" si="51"/>
        <v/>
      </c>
      <c r="J417" s="45" t="str">
        <f t="shared" si="52"/>
        <v/>
      </c>
      <c r="K417" s="46"/>
    </row>
    <row r="418" spans="1:11">
      <c r="A418" s="43"/>
      <c r="B418" s="43"/>
      <c r="C418" s="43"/>
      <c r="D418" s="43"/>
      <c r="E418" s="44" t="str">
        <f t="shared" si="47"/>
        <v/>
      </c>
      <c r="F418" s="45" t="str">
        <f t="shared" si="48"/>
        <v/>
      </c>
      <c r="G418" s="45" t="str">
        <f t="shared" si="49"/>
        <v/>
      </c>
      <c r="H418" s="45" t="str">
        <f t="shared" si="50"/>
        <v/>
      </c>
      <c r="I418" s="45" t="str">
        <f t="shared" si="51"/>
        <v/>
      </c>
      <c r="J418" s="45" t="str">
        <f t="shared" si="52"/>
        <v/>
      </c>
      <c r="K418" s="46"/>
    </row>
    <row r="419" spans="1:11">
      <c r="A419" s="43"/>
      <c r="B419" s="43"/>
      <c r="C419" s="43"/>
      <c r="D419" s="43"/>
      <c r="E419" s="44" t="str">
        <f t="shared" si="47"/>
        <v/>
      </c>
      <c r="F419" s="45" t="str">
        <f t="shared" si="48"/>
        <v/>
      </c>
      <c r="G419" s="45" t="str">
        <f t="shared" si="49"/>
        <v/>
      </c>
      <c r="H419" s="45" t="str">
        <f t="shared" si="50"/>
        <v/>
      </c>
      <c r="I419" s="45" t="str">
        <f t="shared" si="51"/>
        <v/>
      </c>
      <c r="J419" s="45" t="str">
        <f t="shared" si="52"/>
        <v/>
      </c>
      <c r="K419" s="46"/>
    </row>
    <row r="420" spans="1:11">
      <c r="A420" s="43"/>
      <c r="B420" s="43"/>
      <c r="C420" s="43"/>
      <c r="D420" s="43"/>
      <c r="E420" s="44" t="str">
        <f t="shared" si="47"/>
        <v/>
      </c>
      <c r="F420" s="45" t="str">
        <f t="shared" si="48"/>
        <v/>
      </c>
      <c r="G420" s="45" t="str">
        <f t="shared" si="49"/>
        <v/>
      </c>
      <c r="H420" s="45" t="str">
        <f t="shared" si="50"/>
        <v/>
      </c>
      <c r="I420" s="45" t="str">
        <f t="shared" si="51"/>
        <v/>
      </c>
      <c r="J420" s="45" t="str">
        <f t="shared" si="52"/>
        <v/>
      </c>
      <c r="K420" s="46"/>
    </row>
    <row r="421" spans="1:11">
      <c r="A421" s="43"/>
      <c r="B421" s="43"/>
      <c r="C421" s="43"/>
      <c r="D421" s="43"/>
      <c r="E421" s="44" t="str">
        <f t="shared" si="47"/>
        <v/>
      </c>
      <c r="F421" s="45" t="str">
        <f t="shared" si="48"/>
        <v/>
      </c>
      <c r="G421" s="45" t="str">
        <f t="shared" si="49"/>
        <v/>
      </c>
      <c r="H421" s="45" t="str">
        <f t="shared" si="50"/>
        <v/>
      </c>
      <c r="I421" s="45" t="str">
        <f t="shared" si="51"/>
        <v/>
      </c>
      <c r="J421" s="45" t="str">
        <f t="shared" si="52"/>
        <v/>
      </c>
      <c r="K421" s="46"/>
    </row>
    <row r="422" spans="1:11">
      <c r="A422" s="43"/>
      <c r="B422" s="43"/>
      <c r="C422" s="43"/>
      <c r="D422" s="43"/>
      <c r="E422" s="44" t="str">
        <f t="shared" si="47"/>
        <v/>
      </c>
      <c r="F422" s="45" t="str">
        <f t="shared" si="48"/>
        <v/>
      </c>
      <c r="G422" s="45" t="str">
        <f t="shared" si="49"/>
        <v/>
      </c>
      <c r="H422" s="45" t="str">
        <f t="shared" si="50"/>
        <v/>
      </c>
      <c r="I422" s="45" t="str">
        <f t="shared" si="51"/>
        <v/>
      </c>
      <c r="J422" s="45" t="str">
        <f t="shared" si="52"/>
        <v/>
      </c>
      <c r="K422" s="46"/>
    </row>
    <row r="423" spans="1:11">
      <c r="A423" s="43"/>
      <c r="B423" s="43"/>
      <c r="C423" s="43"/>
      <c r="D423" s="43"/>
      <c r="E423" s="44" t="str">
        <f t="shared" si="47"/>
        <v/>
      </c>
      <c r="F423" s="45" t="str">
        <f t="shared" si="48"/>
        <v/>
      </c>
      <c r="G423" s="45" t="str">
        <f t="shared" si="49"/>
        <v/>
      </c>
      <c r="H423" s="45" t="str">
        <f t="shared" si="50"/>
        <v/>
      </c>
      <c r="I423" s="45" t="str">
        <f t="shared" si="51"/>
        <v/>
      </c>
      <c r="J423" s="45" t="str">
        <f t="shared" si="52"/>
        <v/>
      </c>
      <c r="K423" s="46"/>
    </row>
    <row r="424" spans="1:11">
      <c r="A424" s="43"/>
      <c r="B424" s="43"/>
      <c r="C424" s="43"/>
      <c r="D424" s="43"/>
      <c r="E424" s="44" t="str">
        <f t="shared" si="47"/>
        <v/>
      </c>
      <c r="F424" s="45" t="str">
        <f t="shared" si="48"/>
        <v/>
      </c>
      <c r="G424" s="45" t="str">
        <f t="shared" si="49"/>
        <v/>
      </c>
      <c r="H424" s="45" t="str">
        <f t="shared" si="50"/>
        <v/>
      </c>
      <c r="I424" s="45" t="str">
        <f t="shared" si="51"/>
        <v/>
      </c>
      <c r="J424" s="45" t="str">
        <f t="shared" si="52"/>
        <v/>
      </c>
      <c r="K424" s="46"/>
    </row>
    <row r="425" spans="1:11">
      <c r="A425" s="43"/>
      <c r="B425" s="43"/>
      <c r="C425" s="43"/>
      <c r="D425" s="43"/>
      <c r="E425" s="44" t="str">
        <f t="shared" si="47"/>
        <v/>
      </c>
      <c r="F425" s="45" t="str">
        <f t="shared" si="48"/>
        <v/>
      </c>
      <c r="G425" s="45" t="str">
        <f t="shared" si="49"/>
        <v/>
      </c>
      <c r="H425" s="45" t="str">
        <f t="shared" si="50"/>
        <v/>
      </c>
      <c r="I425" s="45" t="str">
        <f t="shared" si="51"/>
        <v/>
      </c>
      <c r="J425" s="45" t="str">
        <f t="shared" si="52"/>
        <v/>
      </c>
      <c r="K425" s="46"/>
    </row>
    <row r="426" spans="1:11">
      <c r="A426" s="43"/>
      <c r="B426" s="43"/>
      <c r="C426" s="43"/>
      <c r="D426" s="43"/>
      <c r="E426" s="44" t="str">
        <f t="shared" si="47"/>
        <v/>
      </c>
      <c r="F426" s="45" t="str">
        <f t="shared" si="48"/>
        <v/>
      </c>
      <c r="G426" s="45" t="str">
        <f t="shared" si="49"/>
        <v/>
      </c>
      <c r="H426" s="45" t="str">
        <f t="shared" si="50"/>
        <v/>
      </c>
      <c r="I426" s="45" t="str">
        <f t="shared" si="51"/>
        <v/>
      </c>
      <c r="J426" s="45" t="str">
        <f t="shared" si="52"/>
        <v/>
      </c>
      <c r="K426" s="46"/>
    </row>
    <row r="427" spans="1:11">
      <c r="A427" s="43"/>
      <c r="B427" s="43"/>
      <c r="C427" s="43"/>
      <c r="D427" s="43"/>
      <c r="E427" s="44" t="str">
        <f t="shared" si="47"/>
        <v/>
      </c>
      <c r="F427" s="45" t="str">
        <f t="shared" si="48"/>
        <v/>
      </c>
      <c r="G427" s="45" t="str">
        <f t="shared" si="49"/>
        <v/>
      </c>
      <c r="H427" s="45" t="str">
        <f t="shared" si="50"/>
        <v/>
      </c>
      <c r="I427" s="45" t="str">
        <f t="shared" si="51"/>
        <v/>
      </c>
      <c r="J427" s="45" t="str">
        <f t="shared" si="52"/>
        <v/>
      </c>
      <c r="K427" s="46"/>
    </row>
    <row r="428" spans="1:11">
      <c r="A428" s="43"/>
      <c r="B428" s="43"/>
      <c r="C428" s="43"/>
      <c r="D428" s="43"/>
      <c r="E428" s="44" t="str">
        <f t="shared" si="47"/>
        <v/>
      </c>
      <c r="F428" s="45" t="str">
        <f t="shared" si="48"/>
        <v/>
      </c>
      <c r="G428" s="45" t="str">
        <f t="shared" si="49"/>
        <v/>
      </c>
      <c r="H428" s="45" t="str">
        <f t="shared" si="50"/>
        <v/>
      </c>
      <c r="I428" s="45" t="str">
        <f t="shared" si="51"/>
        <v/>
      </c>
      <c r="J428" s="45" t="str">
        <f t="shared" si="52"/>
        <v/>
      </c>
      <c r="K428" s="46"/>
    </row>
    <row r="429" spans="1:11">
      <c r="A429" s="43"/>
      <c r="B429" s="43"/>
      <c r="C429" s="43"/>
      <c r="D429" s="43"/>
      <c r="E429" s="44" t="str">
        <f t="shared" si="47"/>
        <v/>
      </c>
      <c r="F429" s="45" t="str">
        <f t="shared" si="48"/>
        <v/>
      </c>
      <c r="G429" s="45" t="str">
        <f t="shared" si="49"/>
        <v/>
      </c>
      <c r="H429" s="45" t="str">
        <f t="shared" si="50"/>
        <v/>
      </c>
      <c r="I429" s="45" t="str">
        <f t="shared" si="51"/>
        <v/>
      </c>
      <c r="J429" s="45" t="str">
        <f t="shared" si="52"/>
        <v/>
      </c>
      <c r="K429" s="46"/>
    </row>
    <row r="430" spans="1:11">
      <c r="A430" s="43"/>
      <c r="B430" s="43"/>
      <c r="C430" s="43"/>
      <c r="D430" s="43"/>
      <c r="E430" s="44" t="str">
        <f t="shared" si="47"/>
        <v/>
      </c>
      <c r="F430" s="45" t="str">
        <f t="shared" si="48"/>
        <v/>
      </c>
      <c r="G430" s="45" t="str">
        <f t="shared" si="49"/>
        <v/>
      </c>
      <c r="H430" s="45" t="str">
        <f t="shared" si="50"/>
        <v/>
      </c>
      <c r="I430" s="45" t="str">
        <f t="shared" si="51"/>
        <v/>
      </c>
      <c r="J430" s="45" t="str">
        <f t="shared" si="52"/>
        <v/>
      </c>
      <c r="K430" s="46"/>
    </row>
    <row r="431" spans="1:11">
      <c r="A431" s="43"/>
      <c r="B431" s="43"/>
      <c r="C431" s="43"/>
      <c r="D431" s="43"/>
      <c r="E431" s="44" t="str">
        <f t="shared" si="47"/>
        <v/>
      </c>
      <c r="F431" s="45" t="str">
        <f t="shared" si="48"/>
        <v/>
      </c>
      <c r="G431" s="45" t="str">
        <f t="shared" si="49"/>
        <v/>
      </c>
      <c r="H431" s="45" t="str">
        <f t="shared" si="50"/>
        <v/>
      </c>
      <c r="I431" s="45" t="str">
        <f t="shared" si="51"/>
        <v/>
      </c>
      <c r="J431" s="45" t="str">
        <f t="shared" si="52"/>
        <v/>
      </c>
      <c r="K431" s="46"/>
    </row>
    <row r="432" spans="1:11">
      <c r="A432" s="43"/>
      <c r="B432" s="43"/>
      <c r="C432" s="43"/>
      <c r="D432" s="43"/>
      <c r="E432" s="44" t="str">
        <f t="shared" si="47"/>
        <v/>
      </c>
      <c r="F432" s="45" t="str">
        <f t="shared" si="48"/>
        <v/>
      </c>
      <c r="G432" s="45" t="str">
        <f t="shared" si="49"/>
        <v/>
      </c>
      <c r="H432" s="45" t="str">
        <f t="shared" si="50"/>
        <v/>
      </c>
      <c r="I432" s="45" t="str">
        <f t="shared" si="51"/>
        <v/>
      </c>
      <c r="J432" s="45" t="str">
        <f t="shared" si="52"/>
        <v/>
      </c>
      <c r="K432" s="46"/>
    </row>
    <row r="433" spans="1:11">
      <c r="A433" s="43"/>
      <c r="B433" s="43"/>
      <c r="C433" s="43"/>
      <c r="D433" s="43"/>
      <c r="E433" s="44" t="str">
        <f t="shared" si="47"/>
        <v/>
      </c>
      <c r="F433" s="45" t="str">
        <f t="shared" si="48"/>
        <v/>
      </c>
      <c r="G433" s="45" t="str">
        <f t="shared" si="49"/>
        <v/>
      </c>
      <c r="H433" s="45" t="str">
        <f t="shared" si="50"/>
        <v/>
      </c>
      <c r="I433" s="45" t="str">
        <f t="shared" si="51"/>
        <v/>
      </c>
      <c r="J433" s="45" t="str">
        <f t="shared" si="52"/>
        <v/>
      </c>
      <c r="K433" s="46"/>
    </row>
    <row r="434" spans="1:11">
      <c r="A434" s="43"/>
      <c r="B434" s="43"/>
      <c r="C434" s="43"/>
      <c r="D434" s="43"/>
      <c r="E434" s="44" t="str">
        <f t="shared" si="47"/>
        <v/>
      </c>
      <c r="F434" s="45" t="str">
        <f t="shared" si="48"/>
        <v/>
      </c>
      <c r="G434" s="45" t="str">
        <f t="shared" si="49"/>
        <v/>
      </c>
      <c r="H434" s="45" t="str">
        <f t="shared" si="50"/>
        <v/>
      </c>
      <c r="I434" s="45" t="str">
        <f t="shared" si="51"/>
        <v/>
      </c>
      <c r="J434" s="45" t="str">
        <f t="shared" si="52"/>
        <v/>
      </c>
      <c r="K434" s="46"/>
    </row>
    <row r="435" spans="1:11">
      <c r="A435" s="43"/>
      <c r="B435" s="43"/>
      <c r="C435" s="43"/>
      <c r="D435" s="43"/>
      <c r="E435" s="44" t="str">
        <f t="shared" si="47"/>
        <v/>
      </c>
      <c r="F435" s="45" t="str">
        <f t="shared" si="48"/>
        <v/>
      </c>
      <c r="G435" s="45" t="str">
        <f t="shared" si="49"/>
        <v/>
      </c>
      <c r="H435" s="45" t="str">
        <f t="shared" si="50"/>
        <v/>
      </c>
      <c r="I435" s="45" t="str">
        <f t="shared" si="51"/>
        <v/>
      </c>
      <c r="J435" s="45" t="str">
        <f t="shared" si="52"/>
        <v/>
      </c>
      <c r="K435" s="46"/>
    </row>
    <row r="436" spans="1:11">
      <c r="A436" s="43"/>
      <c r="B436" s="43"/>
      <c r="C436" s="43"/>
      <c r="D436" s="43"/>
      <c r="E436" s="44" t="str">
        <f t="shared" si="47"/>
        <v/>
      </c>
      <c r="F436" s="45" t="str">
        <f t="shared" si="48"/>
        <v/>
      </c>
      <c r="G436" s="45" t="str">
        <f t="shared" si="49"/>
        <v/>
      </c>
      <c r="H436" s="45" t="str">
        <f t="shared" si="50"/>
        <v/>
      </c>
      <c r="I436" s="45" t="str">
        <f t="shared" si="51"/>
        <v/>
      </c>
      <c r="J436" s="45" t="str">
        <f t="shared" si="52"/>
        <v/>
      </c>
      <c r="K436" s="46"/>
    </row>
    <row r="437" spans="1:11">
      <c r="A437" s="43"/>
      <c r="B437" s="43"/>
      <c r="C437" s="43"/>
      <c r="D437" s="43"/>
      <c r="E437" s="44" t="str">
        <f t="shared" si="47"/>
        <v/>
      </c>
      <c r="F437" s="45" t="str">
        <f t="shared" si="48"/>
        <v/>
      </c>
      <c r="G437" s="45" t="str">
        <f t="shared" si="49"/>
        <v/>
      </c>
      <c r="H437" s="45" t="str">
        <f t="shared" si="50"/>
        <v/>
      </c>
      <c r="I437" s="45" t="str">
        <f t="shared" si="51"/>
        <v/>
      </c>
      <c r="J437" s="45" t="str">
        <f t="shared" si="52"/>
        <v/>
      </c>
      <c r="K437" s="46"/>
    </row>
    <row r="438" spans="1:11">
      <c r="A438" s="43"/>
      <c r="B438" s="43"/>
      <c r="C438" s="43"/>
      <c r="D438" s="43"/>
      <c r="E438" s="44" t="str">
        <f t="shared" si="47"/>
        <v/>
      </c>
      <c r="F438" s="45" t="str">
        <f t="shared" si="48"/>
        <v/>
      </c>
      <c r="G438" s="45" t="str">
        <f t="shared" si="49"/>
        <v/>
      </c>
      <c r="H438" s="45" t="str">
        <f t="shared" si="50"/>
        <v/>
      </c>
      <c r="I438" s="45" t="str">
        <f t="shared" si="51"/>
        <v/>
      </c>
      <c r="J438" s="45" t="str">
        <f t="shared" si="52"/>
        <v/>
      </c>
      <c r="K438" s="46"/>
    </row>
    <row r="439" spans="1:11">
      <c r="A439" s="43"/>
      <c r="B439" s="43"/>
      <c r="C439" s="43"/>
      <c r="D439" s="43"/>
      <c r="E439" s="44" t="str">
        <f t="shared" si="47"/>
        <v/>
      </c>
      <c r="F439" s="45" t="str">
        <f t="shared" si="48"/>
        <v/>
      </c>
      <c r="G439" s="45" t="str">
        <f t="shared" si="49"/>
        <v/>
      </c>
      <c r="H439" s="45" t="str">
        <f t="shared" si="50"/>
        <v/>
      </c>
      <c r="I439" s="45" t="str">
        <f t="shared" si="51"/>
        <v/>
      </c>
      <c r="J439" s="45" t="str">
        <f t="shared" si="52"/>
        <v/>
      </c>
      <c r="K439" s="46"/>
    </row>
    <row r="440" spans="1:11">
      <c r="A440" s="43"/>
      <c r="B440" s="43"/>
      <c r="C440" s="43"/>
      <c r="D440" s="43"/>
      <c r="E440" s="44" t="str">
        <f t="shared" si="47"/>
        <v/>
      </c>
      <c r="F440" s="45" t="str">
        <f t="shared" si="48"/>
        <v/>
      </c>
      <c r="G440" s="45" t="str">
        <f t="shared" si="49"/>
        <v/>
      </c>
      <c r="H440" s="45" t="str">
        <f t="shared" si="50"/>
        <v/>
      </c>
      <c r="I440" s="45" t="str">
        <f t="shared" si="51"/>
        <v/>
      </c>
      <c r="J440" s="45" t="str">
        <f t="shared" si="52"/>
        <v/>
      </c>
      <c r="K440" s="46"/>
    </row>
    <row r="441" spans="1:11">
      <c r="A441" s="43"/>
      <c r="B441" s="43"/>
      <c r="C441" s="43"/>
      <c r="D441" s="43"/>
      <c r="E441" s="44" t="str">
        <f t="shared" si="47"/>
        <v/>
      </c>
      <c r="F441" s="45" t="str">
        <f t="shared" si="48"/>
        <v/>
      </c>
      <c r="G441" s="45" t="str">
        <f t="shared" si="49"/>
        <v/>
      </c>
      <c r="H441" s="45" t="str">
        <f t="shared" si="50"/>
        <v/>
      </c>
      <c r="I441" s="45" t="str">
        <f t="shared" si="51"/>
        <v/>
      </c>
      <c r="J441" s="45" t="str">
        <f t="shared" si="52"/>
        <v/>
      </c>
      <c r="K441" s="46"/>
    </row>
    <row r="442" spans="1:11">
      <c r="A442" s="43"/>
      <c r="B442" s="43"/>
      <c r="C442" s="43"/>
      <c r="D442" s="43"/>
      <c r="E442" s="44" t="str">
        <f t="shared" si="47"/>
        <v/>
      </c>
      <c r="F442" s="45" t="str">
        <f t="shared" si="48"/>
        <v/>
      </c>
      <c r="G442" s="45" t="str">
        <f t="shared" si="49"/>
        <v/>
      </c>
      <c r="H442" s="45" t="str">
        <f t="shared" si="50"/>
        <v/>
      </c>
      <c r="I442" s="45" t="str">
        <f t="shared" si="51"/>
        <v/>
      </c>
      <c r="J442" s="45" t="str">
        <f t="shared" si="52"/>
        <v/>
      </c>
      <c r="K442" s="46"/>
    </row>
    <row r="443" spans="1:11">
      <c r="A443" s="43"/>
      <c r="B443" s="43"/>
      <c r="C443" s="43"/>
      <c r="D443" s="43"/>
      <c r="E443" s="44" t="str">
        <f t="shared" si="47"/>
        <v/>
      </c>
      <c r="F443" s="45" t="str">
        <f t="shared" si="48"/>
        <v/>
      </c>
      <c r="G443" s="45" t="str">
        <f t="shared" si="49"/>
        <v/>
      </c>
      <c r="H443" s="45" t="str">
        <f t="shared" si="50"/>
        <v/>
      </c>
      <c r="I443" s="45" t="str">
        <f t="shared" si="51"/>
        <v/>
      </c>
      <c r="J443" s="45" t="str">
        <f t="shared" si="52"/>
        <v/>
      </c>
      <c r="K443" s="46"/>
    </row>
    <row r="444" spans="1:11">
      <c r="A444" s="43"/>
      <c r="B444" s="43"/>
      <c r="C444" s="43"/>
      <c r="D444" s="43"/>
      <c r="E444" s="44" t="str">
        <f t="shared" si="47"/>
        <v/>
      </c>
      <c r="F444" s="45" t="str">
        <f t="shared" si="48"/>
        <v/>
      </c>
      <c r="G444" s="45" t="str">
        <f t="shared" si="49"/>
        <v/>
      </c>
      <c r="H444" s="45" t="str">
        <f t="shared" si="50"/>
        <v/>
      </c>
      <c r="I444" s="45" t="str">
        <f t="shared" si="51"/>
        <v/>
      </c>
      <c r="J444" s="45" t="str">
        <f t="shared" si="52"/>
        <v/>
      </c>
      <c r="K444" s="46"/>
    </row>
    <row r="445" spans="1:11">
      <c r="A445" s="43"/>
      <c r="B445" s="43"/>
      <c r="C445" s="43"/>
      <c r="D445" s="43"/>
      <c r="E445" s="44" t="str">
        <f t="shared" si="47"/>
        <v/>
      </c>
      <c r="F445" s="45" t="str">
        <f t="shared" si="48"/>
        <v/>
      </c>
      <c r="G445" s="45" t="str">
        <f t="shared" si="49"/>
        <v/>
      </c>
      <c r="H445" s="45" t="str">
        <f t="shared" si="50"/>
        <v/>
      </c>
      <c r="I445" s="45" t="str">
        <f t="shared" si="51"/>
        <v/>
      </c>
      <c r="J445" s="45" t="str">
        <f t="shared" si="52"/>
        <v/>
      </c>
      <c r="K445" s="46"/>
    </row>
    <row r="446" spans="1:11">
      <c r="A446" s="43"/>
      <c r="B446" s="43"/>
      <c r="C446" s="43"/>
      <c r="D446" s="43"/>
      <c r="E446" s="44" t="str">
        <f t="shared" si="47"/>
        <v/>
      </c>
      <c r="F446" s="45" t="str">
        <f t="shared" si="48"/>
        <v/>
      </c>
      <c r="G446" s="45" t="str">
        <f t="shared" si="49"/>
        <v/>
      </c>
      <c r="H446" s="45" t="str">
        <f t="shared" si="50"/>
        <v/>
      </c>
      <c r="I446" s="45" t="str">
        <f t="shared" si="51"/>
        <v/>
      </c>
      <c r="J446" s="45" t="str">
        <f t="shared" si="52"/>
        <v/>
      </c>
      <c r="K446" s="46"/>
    </row>
    <row r="447" spans="1:11">
      <c r="A447" s="43"/>
      <c r="B447" s="43"/>
      <c r="C447" s="43"/>
      <c r="D447" s="43"/>
      <c r="E447" s="44" t="str">
        <f t="shared" si="47"/>
        <v/>
      </c>
      <c r="F447" s="45" t="str">
        <f t="shared" si="48"/>
        <v/>
      </c>
      <c r="G447" s="45" t="str">
        <f t="shared" si="49"/>
        <v/>
      </c>
      <c r="H447" s="45" t="str">
        <f t="shared" si="50"/>
        <v/>
      </c>
      <c r="I447" s="45" t="str">
        <f t="shared" si="51"/>
        <v/>
      </c>
      <c r="J447" s="45" t="str">
        <f t="shared" si="52"/>
        <v/>
      </c>
      <c r="K447" s="46"/>
    </row>
    <row r="448" spans="1:11">
      <c r="A448" s="43"/>
      <c r="B448" s="43"/>
      <c r="C448" s="43"/>
      <c r="D448" s="43"/>
      <c r="E448" s="44" t="str">
        <f t="shared" si="47"/>
        <v/>
      </c>
      <c r="F448" s="45" t="str">
        <f t="shared" si="48"/>
        <v/>
      </c>
      <c r="G448" s="45" t="str">
        <f t="shared" si="49"/>
        <v/>
      </c>
      <c r="H448" s="45" t="str">
        <f t="shared" si="50"/>
        <v/>
      </c>
      <c r="I448" s="45" t="str">
        <f t="shared" si="51"/>
        <v/>
      </c>
      <c r="J448" s="45" t="str">
        <f t="shared" si="52"/>
        <v/>
      </c>
      <c r="K448" s="46"/>
    </row>
    <row r="449" spans="1:11">
      <c r="A449" s="43"/>
      <c r="B449" s="43"/>
      <c r="C449" s="43"/>
      <c r="D449" s="43"/>
      <c r="E449" s="44" t="str">
        <f t="shared" si="47"/>
        <v/>
      </c>
      <c r="F449" s="45" t="str">
        <f t="shared" si="48"/>
        <v/>
      </c>
      <c r="G449" s="45" t="str">
        <f t="shared" si="49"/>
        <v/>
      </c>
      <c r="H449" s="45" t="str">
        <f t="shared" si="50"/>
        <v/>
      </c>
      <c r="I449" s="45" t="str">
        <f t="shared" si="51"/>
        <v/>
      </c>
      <c r="J449" s="45" t="str">
        <f t="shared" si="52"/>
        <v/>
      </c>
      <c r="K449" s="46"/>
    </row>
    <row r="450" spans="1:11">
      <c r="A450" s="43"/>
      <c r="B450" s="43"/>
      <c r="C450" s="43"/>
      <c r="D450" s="43"/>
      <c r="E450" s="44" t="str">
        <f t="shared" si="47"/>
        <v/>
      </c>
      <c r="F450" s="45" t="str">
        <f t="shared" si="48"/>
        <v/>
      </c>
      <c r="G450" s="45" t="str">
        <f t="shared" si="49"/>
        <v/>
      </c>
      <c r="H450" s="45" t="str">
        <f t="shared" si="50"/>
        <v/>
      </c>
      <c r="I450" s="45" t="str">
        <f t="shared" si="51"/>
        <v/>
      </c>
      <c r="J450" s="45" t="str">
        <f t="shared" si="52"/>
        <v/>
      </c>
      <c r="K450" s="46"/>
    </row>
    <row r="451" spans="1:11">
      <c r="A451" s="43"/>
      <c r="B451" s="43"/>
      <c r="C451" s="43"/>
      <c r="D451" s="43"/>
      <c r="E451" s="44" t="str">
        <f t="shared" ref="E451:E500" si="53">IF(E450&gt;=$B$20,"",E450+1)</f>
        <v/>
      </c>
      <c r="F451" s="45" t="str">
        <f t="shared" ref="F451:F500" si="54">IF(AND(E451&lt;=$B$20,$B$17="frances"),$A$3/PV($B$8,$B$20,-1),IF(AND(E451&lt;=$B$20,$B$17="americano"),IF(E451&lt;$B$20,$A$3*$B$8,$A$3*$B$8+$A$3),IF(AND(E451&lt;=$B$20,$B$17="Cuotas constantes"),G451+H451,"")))</f>
        <v/>
      </c>
      <c r="G451" s="45" t="str">
        <f t="shared" ref="G451:G500" si="55">IF(E451&lt;=$B$20,I450*$B$8,"")</f>
        <v/>
      </c>
      <c r="H451" s="45" t="str">
        <f t="shared" ref="H451:H500" si="56">IF(E451&lt;=$B$20,IF(OR($B$17="Americano",$B$17="Frances"),F451-G451,$A$3/$B$20),"")</f>
        <v/>
      </c>
      <c r="I451" s="45" t="str">
        <f t="shared" ref="I451:I500" si="57">IF(E451&lt;=$B$20,I450-H451,"")</f>
        <v/>
      </c>
      <c r="J451" s="45" t="str">
        <f t="shared" ref="J451:J500" si="58">IF(E451&lt;=$B$20,J450+H451,"")</f>
        <v/>
      </c>
      <c r="K451" s="46"/>
    </row>
    <row r="452" spans="1:11">
      <c r="A452" s="43"/>
      <c r="B452" s="43"/>
      <c r="C452" s="43"/>
      <c r="D452" s="43"/>
      <c r="E452" s="44" t="str">
        <f t="shared" si="53"/>
        <v/>
      </c>
      <c r="F452" s="45" t="str">
        <f t="shared" si="54"/>
        <v/>
      </c>
      <c r="G452" s="45" t="str">
        <f t="shared" si="55"/>
        <v/>
      </c>
      <c r="H452" s="45" t="str">
        <f t="shared" si="56"/>
        <v/>
      </c>
      <c r="I452" s="45" t="str">
        <f t="shared" si="57"/>
        <v/>
      </c>
      <c r="J452" s="45" t="str">
        <f t="shared" si="58"/>
        <v/>
      </c>
      <c r="K452" s="46"/>
    </row>
    <row r="453" spans="1:11">
      <c r="A453" s="43"/>
      <c r="B453" s="43"/>
      <c r="C453" s="43"/>
      <c r="D453" s="43"/>
      <c r="E453" s="44" t="str">
        <f t="shared" si="53"/>
        <v/>
      </c>
      <c r="F453" s="45" t="str">
        <f t="shared" si="54"/>
        <v/>
      </c>
      <c r="G453" s="45" t="str">
        <f t="shared" si="55"/>
        <v/>
      </c>
      <c r="H453" s="45" t="str">
        <f t="shared" si="56"/>
        <v/>
      </c>
      <c r="I453" s="45" t="str">
        <f t="shared" si="57"/>
        <v/>
      </c>
      <c r="J453" s="45" t="str">
        <f t="shared" si="58"/>
        <v/>
      </c>
      <c r="K453" s="46"/>
    </row>
    <row r="454" spans="1:11">
      <c r="A454" s="43"/>
      <c r="B454" s="43"/>
      <c r="C454" s="43"/>
      <c r="D454" s="43"/>
      <c r="E454" s="44" t="str">
        <f t="shared" si="53"/>
        <v/>
      </c>
      <c r="F454" s="45" t="str">
        <f t="shared" si="54"/>
        <v/>
      </c>
      <c r="G454" s="45" t="str">
        <f t="shared" si="55"/>
        <v/>
      </c>
      <c r="H454" s="45" t="str">
        <f t="shared" si="56"/>
        <v/>
      </c>
      <c r="I454" s="45" t="str">
        <f t="shared" si="57"/>
        <v/>
      </c>
      <c r="J454" s="45" t="str">
        <f t="shared" si="58"/>
        <v/>
      </c>
      <c r="K454" s="46"/>
    </row>
    <row r="455" spans="1:11">
      <c r="A455" s="43"/>
      <c r="B455" s="43"/>
      <c r="C455" s="43"/>
      <c r="D455" s="43"/>
      <c r="E455" s="44" t="str">
        <f t="shared" si="53"/>
        <v/>
      </c>
      <c r="F455" s="45" t="str">
        <f t="shared" si="54"/>
        <v/>
      </c>
      <c r="G455" s="45" t="str">
        <f t="shared" si="55"/>
        <v/>
      </c>
      <c r="H455" s="45" t="str">
        <f t="shared" si="56"/>
        <v/>
      </c>
      <c r="I455" s="45" t="str">
        <f t="shared" si="57"/>
        <v/>
      </c>
      <c r="J455" s="45" t="str">
        <f t="shared" si="58"/>
        <v/>
      </c>
      <c r="K455" s="46"/>
    </row>
    <row r="456" spans="1:11">
      <c r="A456" s="43"/>
      <c r="B456" s="43"/>
      <c r="C456" s="43"/>
      <c r="D456" s="43"/>
      <c r="E456" s="44" t="str">
        <f t="shared" si="53"/>
        <v/>
      </c>
      <c r="F456" s="45" t="str">
        <f t="shared" si="54"/>
        <v/>
      </c>
      <c r="G456" s="45" t="str">
        <f t="shared" si="55"/>
        <v/>
      </c>
      <c r="H456" s="45" t="str">
        <f t="shared" si="56"/>
        <v/>
      </c>
      <c r="I456" s="45" t="str">
        <f t="shared" si="57"/>
        <v/>
      </c>
      <c r="J456" s="45" t="str">
        <f t="shared" si="58"/>
        <v/>
      </c>
      <c r="K456" s="46"/>
    </row>
    <row r="457" spans="1:11">
      <c r="A457" s="43"/>
      <c r="B457" s="43"/>
      <c r="C457" s="43"/>
      <c r="D457" s="43"/>
      <c r="E457" s="44" t="str">
        <f t="shared" si="53"/>
        <v/>
      </c>
      <c r="F457" s="45" t="str">
        <f t="shared" si="54"/>
        <v/>
      </c>
      <c r="G457" s="45" t="str">
        <f t="shared" si="55"/>
        <v/>
      </c>
      <c r="H457" s="45" t="str">
        <f t="shared" si="56"/>
        <v/>
      </c>
      <c r="I457" s="45" t="str">
        <f t="shared" si="57"/>
        <v/>
      </c>
      <c r="J457" s="45" t="str">
        <f t="shared" si="58"/>
        <v/>
      </c>
      <c r="K457" s="46"/>
    </row>
    <row r="458" spans="1:11">
      <c r="A458" s="43"/>
      <c r="B458" s="43"/>
      <c r="C458" s="43"/>
      <c r="D458" s="43"/>
      <c r="E458" s="44" t="str">
        <f t="shared" si="53"/>
        <v/>
      </c>
      <c r="F458" s="45" t="str">
        <f t="shared" si="54"/>
        <v/>
      </c>
      <c r="G458" s="45" t="str">
        <f t="shared" si="55"/>
        <v/>
      </c>
      <c r="H458" s="45" t="str">
        <f t="shared" si="56"/>
        <v/>
      </c>
      <c r="I458" s="45" t="str">
        <f t="shared" si="57"/>
        <v/>
      </c>
      <c r="J458" s="45" t="str">
        <f t="shared" si="58"/>
        <v/>
      </c>
      <c r="K458" s="46"/>
    </row>
    <row r="459" spans="1:11">
      <c r="A459" s="43"/>
      <c r="B459" s="43"/>
      <c r="C459" s="43"/>
      <c r="D459" s="43"/>
      <c r="E459" s="44" t="str">
        <f t="shared" si="53"/>
        <v/>
      </c>
      <c r="F459" s="45" t="str">
        <f t="shared" si="54"/>
        <v/>
      </c>
      <c r="G459" s="45" t="str">
        <f t="shared" si="55"/>
        <v/>
      </c>
      <c r="H459" s="45" t="str">
        <f t="shared" si="56"/>
        <v/>
      </c>
      <c r="I459" s="45" t="str">
        <f t="shared" si="57"/>
        <v/>
      </c>
      <c r="J459" s="45" t="str">
        <f t="shared" si="58"/>
        <v/>
      </c>
      <c r="K459" s="46"/>
    </row>
    <row r="460" spans="1:11">
      <c r="A460" s="43"/>
      <c r="B460" s="43"/>
      <c r="C460" s="43"/>
      <c r="D460" s="43"/>
      <c r="E460" s="44" t="str">
        <f t="shared" si="53"/>
        <v/>
      </c>
      <c r="F460" s="45" t="str">
        <f t="shared" si="54"/>
        <v/>
      </c>
      <c r="G460" s="45" t="str">
        <f t="shared" si="55"/>
        <v/>
      </c>
      <c r="H460" s="45" t="str">
        <f t="shared" si="56"/>
        <v/>
      </c>
      <c r="I460" s="45" t="str">
        <f t="shared" si="57"/>
        <v/>
      </c>
      <c r="J460" s="45" t="str">
        <f t="shared" si="58"/>
        <v/>
      </c>
      <c r="K460" s="46"/>
    </row>
    <row r="461" spans="1:11">
      <c r="A461" s="43"/>
      <c r="B461" s="43"/>
      <c r="C461" s="43"/>
      <c r="D461" s="43"/>
      <c r="E461" s="44" t="str">
        <f t="shared" si="53"/>
        <v/>
      </c>
      <c r="F461" s="45" t="str">
        <f t="shared" si="54"/>
        <v/>
      </c>
      <c r="G461" s="45" t="str">
        <f t="shared" si="55"/>
        <v/>
      </c>
      <c r="H461" s="45" t="str">
        <f t="shared" si="56"/>
        <v/>
      </c>
      <c r="I461" s="45" t="str">
        <f t="shared" si="57"/>
        <v/>
      </c>
      <c r="J461" s="45" t="str">
        <f t="shared" si="58"/>
        <v/>
      </c>
      <c r="K461" s="46"/>
    </row>
    <row r="462" spans="1:11">
      <c r="A462" s="43"/>
      <c r="B462" s="43"/>
      <c r="C462" s="43"/>
      <c r="D462" s="43"/>
      <c r="E462" s="44" t="str">
        <f t="shared" si="53"/>
        <v/>
      </c>
      <c r="F462" s="45" t="str">
        <f t="shared" si="54"/>
        <v/>
      </c>
      <c r="G462" s="45" t="str">
        <f t="shared" si="55"/>
        <v/>
      </c>
      <c r="H462" s="45" t="str">
        <f t="shared" si="56"/>
        <v/>
      </c>
      <c r="I462" s="45" t="str">
        <f t="shared" si="57"/>
        <v/>
      </c>
      <c r="J462" s="45" t="str">
        <f t="shared" si="58"/>
        <v/>
      </c>
      <c r="K462" s="46"/>
    </row>
    <row r="463" spans="1:11">
      <c r="A463" s="43"/>
      <c r="B463" s="43"/>
      <c r="C463" s="43"/>
      <c r="D463" s="43"/>
      <c r="E463" s="44" t="str">
        <f t="shared" si="53"/>
        <v/>
      </c>
      <c r="F463" s="45" t="str">
        <f t="shared" si="54"/>
        <v/>
      </c>
      <c r="G463" s="45" t="str">
        <f t="shared" si="55"/>
        <v/>
      </c>
      <c r="H463" s="45" t="str">
        <f t="shared" si="56"/>
        <v/>
      </c>
      <c r="I463" s="45" t="str">
        <f t="shared" si="57"/>
        <v/>
      </c>
      <c r="J463" s="45" t="str">
        <f t="shared" si="58"/>
        <v/>
      </c>
      <c r="K463" s="46"/>
    </row>
    <row r="464" spans="1:11">
      <c r="A464" s="43"/>
      <c r="B464" s="43"/>
      <c r="C464" s="43"/>
      <c r="D464" s="43"/>
      <c r="E464" s="44" t="str">
        <f t="shared" si="53"/>
        <v/>
      </c>
      <c r="F464" s="45" t="str">
        <f t="shared" si="54"/>
        <v/>
      </c>
      <c r="G464" s="45" t="str">
        <f t="shared" si="55"/>
        <v/>
      </c>
      <c r="H464" s="45" t="str">
        <f t="shared" si="56"/>
        <v/>
      </c>
      <c r="I464" s="45" t="str">
        <f t="shared" si="57"/>
        <v/>
      </c>
      <c r="J464" s="45" t="str">
        <f t="shared" si="58"/>
        <v/>
      </c>
      <c r="K464" s="46"/>
    </row>
    <row r="465" spans="1:11">
      <c r="A465" s="43"/>
      <c r="B465" s="43"/>
      <c r="C465" s="43"/>
      <c r="D465" s="43"/>
      <c r="E465" s="44" t="str">
        <f t="shared" si="53"/>
        <v/>
      </c>
      <c r="F465" s="45" t="str">
        <f t="shared" si="54"/>
        <v/>
      </c>
      <c r="G465" s="45" t="str">
        <f t="shared" si="55"/>
        <v/>
      </c>
      <c r="H465" s="45" t="str">
        <f t="shared" si="56"/>
        <v/>
      </c>
      <c r="I465" s="45" t="str">
        <f t="shared" si="57"/>
        <v/>
      </c>
      <c r="J465" s="45" t="str">
        <f t="shared" si="58"/>
        <v/>
      </c>
      <c r="K465" s="46"/>
    </row>
    <row r="466" spans="1:11">
      <c r="A466" s="43"/>
      <c r="B466" s="43"/>
      <c r="C466" s="43"/>
      <c r="D466" s="43"/>
      <c r="E466" s="44" t="str">
        <f t="shared" si="53"/>
        <v/>
      </c>
      <c r="F466" s="45" t="str">
        <f t="shared" si="54"/>
        <v/>
      </c>
      <c r="G466" s="45" t="str">
        <f t="shared" si="55"/>
        <v/>
      </c>
      <c r="H466" s="45" t="str">
        <f t="shared" si="56"/>
        <v/>
      </c>
      <c r="I466" s="45" t="str">
        <f t="shared" si="57"/>
        <v/>
      </c>
      <c r="J466" s="45" t="str">
        <f t="shared" si="58"/>
        <v/>
      </c>
      <c r="K466" s="46"/>
    </row>
    <row r="467" spans="1:11">
      <c r="A467" s="43"/>
      <c r="B467" s="43"/>
      <c r="C467" s="43"/>
      <c r="D467" s="43"/>
      <c r="E467" s="44" t="str">
        <f t="shared" si="53"/>
        <v/>
      </c>
      <c r="F467" s="45" t="str">
        <f t="shared" si="54"/>
        <v/>
      </c>
      <c r="G467" s="45" t="str">
        <f t="shared" si="55"/>
        <v/>
      </c>
      <c r="H467" s="45" t="str">
        <f t="shared" si="56"/>
        <v/>
      </c>
      <c r="I467" s="45" t="str">
        <f t="shared" si="57"/>
        <v/>
      </c>
      <c r="J467" s="45" t="str">
        <f t="shared" si="58"/>
        <v/>
      </c>
      <c r="K467" s="46"/>
    </row>
    <row r="468" spans="1:11">
      <c r="A468" s="43"/>
      <c r="B468" s="43"/>
      <c r="C468" s="43"/>
      <c r="D468" s="43"/>
      <c r="E468" s="44" t="str">
        <f t="shared" si="53"/>
        <v/>
      </c>
      <c r="F468" s="45" t="str">
        <f t="shared" si="54"/>
        <v/>
      </c>
      <c r="G468" s="45" t="str">
        <f t="shared" si="55"/>
        <v/>
      </c>
      <c r="H468" s="45" t="str">
        <f t="shared" si="56"/>
        <v/>
      </c>
      <c r="I468" s="45" t="str">
        <f t="shared" si="57"/>
        <v/>
      </c>
      <c r="J468" s="45" t="str">
        <f t="shared" si="58"/>
        <v/>
      </c>
      <c r="K468" s="46"/>
    </row>
    <row r="469" spans="1:11">
      <c r="A469" s="43"/>
      <c r="B469" s="43"/>
      <c r="C469" s="43"/>
      <c r="D469" s="43"/>
      <c r="E469" s="44" t="str">
        <f t="shared" si="53"/>
        <v/>
      </c>
      <c r="F469" s="45" t="str">
        <f t="shared" si="54"/>
        <v/>
      </c>
      <c r="G469" s="45" t="str">
        <f t="shared" si="55"/>
        <v/>
      </c>
      <c r="H469" s="45" t="str">
        <f t="shared" si="56"/>
        <v/>
      </c>
      <c r="I469" s="45" t="str">
        <f t="shared" si="57"/>
        <v/>
      </c>
      <c r="J469" s="45" t="str">
        <f t="shared" si="58"/>
        <v/>
      </c>
      <c r="K469" s="46"/>
    </row>
    <row r="470" spans="1:11">
      <c r="A470" s="43"/>
      <c r="B470" s="43"/>
      <c r="C470" s="43"/>
      <c r="D470" s="43"/>
      <c r="E470" s="44" t="str">
        <f t="shared" si="53"/>
        <v/>
      </c>
      <c r="F470" s="45" t="str">
        <f t="shared" si="54"/>
        <v/>
      </c>
      <c r="G470" s="45" t="str">
        <f t="shared" si="55"/>
        <v/>
      </c>
      <c r="H470" s="45" t="str">
        <f t="shared" si="56"/>
        <v/>
      </c>
      <c r="I470" s="45" t="str">
        <f t="shared" si="57"/>
        <v/>
      </c>
      <c r="J470" s="45" t="str">
        <f t="shared" si="58"/>
        <v/>
      </c>
      <c r="K470" s="46"/>
    </row>
    <row r="471" spans="1:11">
      <c r="A471" s="43"/>
      <c r="B471" s="43"/>
      <c r="C471" s="43"/>
      <c r="D471" s="43"/>
      <c r="E471" s="44" t="str">
        <f t="shared" si="53"/>
        <v/>
      </c>
      <c r="F471" s="45" t="str">
        <f t="shared" si="54"/>
        <v/>
      </c>
      <c r="G471" s="45" t="str">
        <f t="shared" si="55"/>
        <v/>
      </c>
      <c r="H471" s="45" t="str">
        <f t="shared" si="56"/>
        <v/>
      </c>
      <c r="I471" s="45" t="str">
        <f t="shared" si="57"/>
        <v/>
      </c>
      <c r="J471" s="45" t="str">
        <f t="shared" si="58"/>
        <v/>
      </c>
      <c r="K471" s="46"/>
    </row>
    <row r="472" spans="1:11">
      <c r="A472" s="43"/>
      <c r="B472" s="43"/>
      <c r="C472" s="43"/>
      <c r="D472" s="43"/>
      <c r="E472" s="44" t="str">
        <f t="shared" si="53"/>
        <v/>
      </c>
      <c r="F472" s="45" t="str">
        <f t="shared" si="54"/>
        <v/>
      </c>
      <c r="G472" s="45" t="str">
        <f t="shared" si="55"/>
        <v/>
      </c>
      <c r="H472" s="45" t="str">
        <f t="shared" si="56"/>
        <v/>
      </c>
      <c r="I472" s="45" t="str">
        <f t="shared" si="57"/>
        <v/>
      </c>
      <c r="J472" s="45" t="str">
        <f t="shared" si="58"/>
        <v/>
      </c>
      <c r="K472" s="46"/>
    </row>
    <row r="473" spans="1:11">
      <c r="A473" s="43"/>
      <c r="B473" s="43"/>
      <c r="C473" s="43"/>
      <c r="D473" s="43"/>
      <c r="E473" s="44" t="str">
        <f t="shared" si="53"/>
        <v/>
      </c>
      <c r="F473" s="45" t="str">
        <f t="shared" si="54"/>
        <v/>
      </c>
      <c r="G473" s="45" t="str">
        <f t="shared" si="55"/>
        <v/>
      </c>
      <c r="H473" s="45" t="str">
        <f t="shared" si="56"/>
        <v/>
      </c>
      <c r="I473" s="45" t="str">
        <f t="shared" si="57"/>
        <v/>
      </c>
      <c r="J473" s="45" t="str">
        <f t="shared" si="58"/>
        <v/>
      </c>
      <c r="K473" s="46"/>
    </row>
    <row r="474" spans="1:11">
      <c r="A474" s="43"/>
      <c r="B474" s="43"/>
      <c r="C474" s="43"/>
      <c r="D474" s="43"/>
      <c r="E474" s="44" t="str">
        <f t="shared" si="53"/>
        <v/>
      </c>
      <c r="F474" s="45" t="str">
        <f t="shared" si="54"/>
        <v/>
      </c>
      <c r="G474" s="45" t="str">
        <f t="shared" si="55"/>
        <v/>
      </c>
      <c r="H474" s="45" t="str">
        <f t="shared" si="56"/>
        <v/>
      </c>
      <c r="I474" s="45" t="str">
        <f t="shared" si="57"/>
        <v/>
      </c>
      <c r="J474" s="45" t="str">
        <f t="shared" si="58"/>
        <v/>
      </c>
      <c r="K474" s="46"/>
    </row>
    <row r="475" spans="1:11">
      <c r="A475" s="43"/>
      <c r="B475" s="43"/>
      <c r="C475" s="43"/>
      <c r="D475" s="43"/>
      <c r="E475" s="44" t="str">
        <f t="shared" si="53"/>
        <v/>
      </c>
      <c r="F475" s="45" t="str">
        <f t="shared" si="54"/>
        <v/>
      </c>
      <c r="G475" s="45" t="str">
        <f t="shared" si="55"/>
        <v/>
      </c>
      <c r="H475" s="45" t="str">
        <f t="shared" si="56"/>
        <v/>
      </c>
      <c r="I475" s="45" t="str">
        <f t="shared" si="57"/>
        <v/>
      </c>
      <c r="J475" s="45" t="str">
        <f t="shared" si="58"/>
        <v/>
      </c>
      <c r="K475" s="46"/>
    </row>
    <row r="476" spans="1:11">
      <c r="A476" s="43"/>
      <c r="B476" s="43"/>
      <c r="C476" s="43"/>
      <c r="D476" s="43"/>
      <c r="E476" s="44" t="str">
        <f t="shared" si="53"/>
        <v/>
      </c>
      <c r="F476" s="45" t="str">
        <f t="shared" si="54"/>
        <v/>
      </c>
      <c r="G476" s="45" t="str">
        <f t="shared" si="55"/>
        <v/>
      </c>
      <c r="H476" s="45" t="str">
        <f t="shared" si="56"/>
        <v/>
      </c>
      <c r="I476" s="45" t="str">
        <f t="shared" si="57"/>
        <v/>
      </c>
      <c r="J476" s="45" t="str">
        <f t="shared" si="58"/>
        <v/>
      </c>
      <c r="K476" s="46"/>
    </row>
    <row r="477" spans="1:11">
      <c r="A477" s="43"/>
      <c r="B477" s="43"/>
      <c r="C477" s="43"/>
      <c r="D477" s="43"/>
      <c r="E477" s="44" t="str">
        <f t="shared" si="53"/>
        <v/>
      </c>
      <c r="F477" s="45" t="str">
        <f t="shared" si="54"/>
        <v/>
      </c>
      <c r="G477" s="45" t="str">
        <f t="shared" si="55"/>
        <v/>
      </c>
      <c r="H477" s="45" t="str">
        <f t="shared" si="56"/>
        <v/>
      </c>
      <c r="I477" s="45" t="str">
        <f t="shared" si="57"/>
        <v/>
      </c>
      <c r="J477" s="45" t="str">
        <f t="shared" si="58"/>
        <v/>
      </c>
      <c r="K477" s="46"/>
    </row>
    <row r="478" spans="1:11">
      <c r="A478" s="43"/>
      <c r="B478" s="43"/>
      <c r="C478" s="43"/>
      <c r="D478" s="43"/>
      <c r="E478" s="44" t="str">
        <f t="shared" si="53"/>
        <v/>
      </c>
      <c r="F478" s="45" t="str">
        <f t="shared" si="54"/>
        <v/>
      </c>
      <c r="G478" s="45" t="str">
        <f t="shared" si="55"/>
        <v/>
      </c>
      <c r="H478" s="45" t="str">
        <f t="shared" si="56"/>
        <v/>
      </c>
      <c r="I478" s="45" t="str">
        <f t="shared" si="57"/>
        <v/>
      </c>
      <c r="J478" s="45" t="str">
        <f t="shared" si="58"/>
        <v/>
      </c>
      <c r="K478" s="46"/>
    </row>
    <row r="479" spans="1:11">
      <c r="A479" s="43"/>
      <c r="B479" s="43"/>
      <c r="C479" s="43"/>
      <c r="D479" s="43"/>
      <c r="E479" s="44" t="str">
        <f t="shared" si="53"/>
        <v/>
      </c>
      <c r="F479" s="45" t="str">
        <f t="shared" si="54"/>
        <v/>
      </c>
      <c r="G479" s="45" t="str">
        <f t="shared" si="55"/>
        <v/>
      </c>
      <c r="H479" s="45" t="str">
        <f t="shared" si="56"/>
        <v/>
      </c>
      <c r="I479" s="45" t="str">
        <f t="shared" si="57"/>
        <v/>
      </c>
      <c r="J479" s="45" t="str">
        <f t="shared" si="58"/>
        <v/>
      </c>
      <c r="K479" s="46"/>
    </row>
    <row r="480" spans="1:11">
      <c r="A480" s="43"/>
      <c r="B480" s="43"/>
      <c r="C480" s="43"/>
      <c r="D480" s="43"/>
      <c r="E480" s="44" t="str">
        <f t="shared" si="53"/>
        <v/>
      </c>
      <c r="F480" s="45" t="str">
        <f t="shared" si="54"/>
        <v/>
      </c>
      <c r="G480" s="45" t="str">
        <f t="shared" si="55"/>
        <v/>
      </c>
      <c r="H480" s="45" t="str">
        <f t="shared" si="56"/>
        <v/>
      </c>
      <c r="I480" s="45" t="str">
        <f t="shared" si="57"/>
        <v/>
      </c>
      <c r="J480" s="45" t="str">
        <f t="shared" si="58"/>
        <v/>
      </c>
      <c r="K480" s="46"/>
    </row>
    <row r="481" spans="1:11">
      <c r="A481" s="43"/>
      <c r="B481" s="43"/>
      <c r="C481" s="43"/>
      <c r="D481" s="43"/>
      <c r="E481" s="44" t="str">
        <f t="shared" si="53"/>
        <v/>
      </c>
      <c r="F481" s="45" t="str">
        <f t="shared" si="54"/>
        <v/>
      </c>
      <c r="G481" s="45" t="str">
        <f t="shared" si="55"/>
        <v/>
      </c>
      <c r="H481" s="45" t="str">
        <f t="shared" si="56"/>
        <v/>
      </c>
      <c r="I481" s="45" t="str">
        <f t="shared" si="57"/>
        <v/>
      </c>
      <c r="J481" s="45" t="str">
        <f t="shared" si="58"/>
        <v/>
      </c>
      <c r="K481" s="46"/>
    </row>
    <row r="482" spans="1:11">
      <c r="A482" s="43"/>
      <c r="B482" s="43"/>
      <c r="C482" s="43"/>
      <c r="D482" s="43"/>
      <c r="E482" s="44" t="str">
        <f t="shared" si="53"/>
        <v/>
      </c>
      <c r="F482" s="45" t="str">
        <f t="shared" si="54"/>
        <v/>
      </c>
      <c r="G482" s="45" t="str">
        <f t="shared" si="55"/>
        <v/>
      </c>
      <c r="H482" s="45" t="str">
        <f t="shared" si="56"/>
        <v/>
      </c>
      <c r="I482" s="45" t="str">
        <f t="shared" si="57"/>
        <v/>
      </c>
      <c r="J482" s="45" t="str">
        <f t="shared" si="58"/>
        <v/>
      </c>
      <c r="K482" s="46"/>
    </row>
    <row r="483" spans="1:11">
      <c r="A483" s="43"/>
      <c r="B483" s="43"/>
      <c r="C483" s="43"/>
      <c r="D483" s="43"/>
      <c r="E483" s="44" t="str">
        <f t="shared" si="53"/>
        <v/>
      </c>
      <c r="F483" s="45" t="str">
        <f t="shared" si="54"/>
        <v/>
      </c>
      <c r="G483" s="45" t="str">
        <f t="shared" si="55"/>
        <v/>
      </c>
      <c r="H483" s="45" t="str">
        <f t="shared" si="56"/>
        <v/>
      </c>
      <c r="I483" s="45" t="str">
        <f t="shared" si="57"/>
        <v/>
      </c>
      <c r="J483" s="45" t="str">
        <f t="shared" si="58"/>
        <v/>
      </c>
      <c r="K483" s="46"/>
    </row>
    <row r="484" spans="1:11">
      <c r="A484" s="43"/>
      <c r="B484" s="43"/>
      <c r="C484" s="43"/>
      <c r="D484" s="43"/>
      <c r="E484" s="44" t="str">
        <f t="shared" si="53"/>
        <v/>
      </c>
      <c r="F484" s="45" t="str">
        <f t="shared" si="54"/>
        <v/>
      </c>
      <c r="G484" s="45" t="str">
        <f t="shared" si="55"/>
        <v/>
      </c>
      <c r="H484" s="45" t="str">
        <f t="shared" si="56"/>
        <v/>
      </c>
      <c r="I484" s="45" t="str">
        <f t="shared" si="57"/>
        <v/>
      </c>
      <c r="J484" s="45" t="str">
        <f t="shared" si="58"/>
        <v/>
      </c>
      <c r="K484" s="46"/>
    </row>
    <row r="485" spans="1:11">
      <c r="A485" s="43"/>
      <c r="B485" s="43"/>
      <c r="C485" s="43"/>
      <c r="D485" s="43"/>
      <c r="E485" s="44" t="str">
        <f t="shared" si="53"/>
        <v/>
      </c>
      <c r="F485" s="45" t="str">
        <f t="shared" si="54"/>
        <v/>
      </c>
      <c r="G485" s="45" t="str">
        <f t="shared" si="55"/>
        <v/>
      </c>
      <c r="H485" s="45" t="str">
        <f t="shared" si="56"/>
        <v/>
      </c>
      <c r="I485" s="45" t="str">
        <f t="shared" si="57"/>
        <v/>
      </c>
      <c r="J485" s="45" t="str">
        <f t="shared" si="58"/>
        <v/>
      </c>
      <c r="K485" s="46"/>
    </row>
    <row r="486" spans="1:11">
      <c r="A486" s="43"/>
      <c r="B486" s="43"/>
      <c r="C486" s="43"/>
      <c r="D486" s="43"/>
      <c r="E486" s="44" t="str">
        <f t="shared" si="53"/>
        <v/>
      </c>
      <c r="F486" s="45" t="str">
        <f t="shared" si="54"/>
        <v/>
      </c>
      <c r="G486" s="45" t="str">
        <f t="shared" si="55"/>
        <v/>
      </c>
      <c r="H486" s="45" t="str">
        <f t="shared" si="56"/>
        <v/>
      </c>
      <c r="I486" s="45" t="str">
        <f t="shared" si="57"/>
        <v/>
      </c>
      <c r="J486" s="45" t="str">
        <f t="shared" si="58"/>
        <v/>
      </c>
      <c r="K486" s="46"/>
    </row>
    <row r="487" spans="1:11">
      <c r="A487" s="43"/>
      <c r="B487" s="43"/>
      <c r="C487" s="43"/>
      <c r="D487" s="43"/>
      <c r="E487" s="44" t="str">
        <f t="shared" si="53"/>
        <v/>
      </c>
      <c r="F487" s="45" t="str">
        <f t="shared" si="54"/>
        <v/>
      </c>
      <c r="G487" s="45" t="str">
        <f t="shared" si="55"/>
        <v/>
      </c>
      <c r="H487" s="45" t="str">
        <f t="shared" si="56"/>
        <v/>
      </c>
      <c r="I487" s="45" t="str">
        <f t="shared" si="57"/>
        <v/>
      </c>
      <c r="J487" s="45" t="str">
        <f t="shared" si="58"/>
        <v/>
      </c>
      <c r="K487" s="46"/>
    </row>
    <row r="488" spans="1:11">
      <c r="A488" s="43"/>
      <c r="B488" s="43"/>
      <c r="C488" s="43"/>
      <c r="D488" s="43"/>
      <c r="E488" s="44" t="str">
        <f t="shared" si="53"/>
        <v/>
      </c>
      <c r="F488" s="45" t="str">
        <f t="shared" si="54"/>
        <v/>
      </c>
      <c r="G488" s="45" t="str">
        <f t="shared" si="55"/>
        <v/>
      </c>
      <c r="H488" s="45" t="str">
        <f t="shared" si="56"/>
        <v/>
      </c>
      <c r="I488" s="45" t="str">
        <f t="shared" si="57"/>
        <v/>
      </c>
      <c r="J488" s="45" t="str">
        <f t="shared" si="58"/>
        <v/>
      </c>
      <c r="K488" s="46"/>
    </row>
    <row r="489" spans="1:11">
      <c r="A489" s="43"/>
      <c r="B489" s="43"/>
      <c r="C489" s="43"/>
      <c r="D489" s="43"/>
      <c r="E489" s="44" t="str">
        <f t="shared" si="53"/>
        <v/>
      </c>
      <c r="F489" s="45" t="str">
        <f t="shared" si="54"/>
        <v/>
      </c>
      <c r="G489" s="45" t="str">
        <f t="shared" si="55"/>
        <v/>
      </c>
      <c r="H489" s="45" t="str">
        <f t="shared" si="56"/>
        <v/>
      </c>
      <c r="I489" s="45" t="str">
        <f t="shared" si="57"/>
        <v/>
      </c>
      <c r="J489" s="45" t="str">
        <f t="shared" si="58"/>
        <v/>
      </c>
      <c r="K489" s="46"/>
    </row>
    <row r="490" spans="1:11">
      <c r="A490" s="43"/>
      <c r="B490" s="43"/>
      <c r="C490" s="43"/>
      <c r="D490" s="43"/>
      <c r="E490" s="44" t="str">
        <f t="shared" si="53"/>
        <v/>
      </c>
      <c r="F490" s="45" t="str">
        <f t="shared" si="54"/>
        <v/>
      </c>
      <c r="G490" s="45" t="str">
        <f t="shared" si="55"/>
        <v/>
      </c>
      <c r="H490" s="45" t="str">
        <f t="shared" si="56"/>
        <v/>
      </c>
      <c r="I490" s="45" t="str">
        <f t="shared" si="57"/>
        <v/>
      </c>
      <c r="J490" s="45" t="str">
        <f t="shared" si="58"/>
        <v/>
      </c>
      <c r="K490" s="46"/>
    </row>
    <row r="491" spans="1:11">
      <c r="A491" s="43"/>
      <c r="B491" s="43"/>
      <c r="C491" s="43"/>
      <c r="D491" s="43"/>
      <c r="E491" s="44" t="str">
        <f t="shared" si="53"/>
        <v/>
      </c>
      <c r="F491" s="45" t="str">
        <f t="shared" si="54"/>
        <v/>
      </c>
      <c r="G491" s="45" t="str">
        <f t="shared" si="55"/>
        <v/>
      </c>
      <c r="H491" s="45" t="str">
        <f t="shared" si="56"/>
        <v/>
      </c>
      <c r="I491" s="45" t="str">
        <f t="shared" si="57"/>
        <v/>
      </c>
      <c r="J491" s="45" t="str">
        <f t="shared" si="58"/>
        <v/>
      </c>
      <c r="K491" s="46"/>
    </row>
    <row r="492" spans="1:11">
      <c r="A492" s="43"/>
      <c r="B492" s="43"/>
      <c r="C492" s="43"/>
      <c r="D492" s="43"/>
      <c r="E492" s="44" t="str">
        <f t="shared" si="53"/>
        <v/>
      </c>
      <c r="F492" s="45" t="str">
        <f t="shared" si="54"/>
        <v/>
      </c>
      <c r="G492" s="45" t="str">
        <f t="shared" si="55"/>
        <v/>
      </c>
      <c r="H492" s="45" t="str">
        <f t="shared" si="56"/>
        <v/>
      </c>
      <c r="I492" s="45" t="str">
        <f t="shared" si="57"/>
        <v/>
      </c>
      <c r="J492" s="45" t="str">
        <f t="shared" si="58"/>
        <v/>
      </c>
      <c r="K492" s="46"/>
    </row>
    <row r="493" spans="1:11">
      <c r="A493" s="43"/>
      <c r="B493" s="43"/>
      <c r="C493" s="43"/>
      <c r="D493" s="43"/>
      <c r="E493" s="44" t="str">
        <f t="shared" si="53"/>
        <v/>
      </c>
      <c r="F493" s="45" t="str">
        <f t="shared" si="54"/>
        <v/>
      </c>
      <c r="G493" s="45" t="str">
        <f t="shared" si="55"/>
        <v/>
      </c>
      <c r="H493" s="45" t="str">
        <f t="shared" si="56"/>
        <v/>
      </c>
      <c r="I493" s="45" t="str">
        <f t="shared" si="57"/>
        <v/>
      </c>
      <c r="J493" s="45" t="str">
        <f t="shared" si="58"/>
        <v/>
      </c>
      <c r="K493" s="46"/>
    </row>
    <row r="494" spans="1:11">
      <c r="A494" s="43"/>
      <c r="B494" s="43"/>
      <c r="C494" s="43"/>
      <c r="D494" s="43"/>
      <c r="E494" s="44" t="str">
        <f t="shared" si="53"/>
        <v/>
      </c>
      <c r="F494" s="45" t="str">
        <f t="shared" si="54"/>
        <v/>
      </c>
      <c r="G494" s="45" t="str">
        <f t="shared" si="55"/>
        <v/>
      </c>
      <c r="H494" s="45" t="str">
        <f t="shared" si="56"/>
        <v/>
      </c>
      <c r="I494" s="45" t="str">
        <f t="shared" si="57"/>
        <v/>
      </c>
      <c r="J494" s="45" t="str">
        <f t="shared" si="58"/>
        <v/>
      </c>
      <c r="K494" s="46"/>
    </row>
    <row r="495" spans="1:11">
      <c r="A495" s="43"/>
      <c r="B495" s="43"/>
      <c r="C495" s="43"/>
      <c r="D495" s="43"/>
      <c r="E495" s="44" t="str">
        <f t="shared" si="53"/>
        <v/>
      </c>
      <c r="F495" s="45" t="str">
        <f t="shared" si="54"/>
        <v/>
      </c>
      <c r="G495" s="45" t="str">
        <f t="shared" si="55"/>
        <v/>
      </c>
      <c r="H495" s="45" t="str">
        <f t="shared" si="56"/>
        <v/>
      </c>
      <c r="I495" s="45" t="str">
        <f t="shared" si="57"/>
        <v/>
      </c>
      <c r="J495" s="45" t="str">
        <f t="shared" si="58"/>
        <v/>
      </c>
      <c r="K495" s="46"/>
    </row>
    <row r="496" spans="1:11">
      <c r="A496" s="43"/>
      <c r="B496" s="43"/>
      <c r="C496" s="43"/>
      <c r="D496" s="43"/>
      <c r="E496" s="44" t="str">
        <f t="shared" si="53"/>
        <v/>
      </c>
      <c r="F496" s="45" t="str">
        <f t="shared" si="54"/>
        <v/>
      </c>
      <c r="G496" s="45" t="str">
        <f t="shared" si="55"/>
        <v/>
      </c>
      <c r="H496" s="45" t="str">
        <f t="shared" si="56"/>
        <v/>
      </c>
      <c r="I496" s="45" t="str">
        <f t="shared" si="57"/>
        <v/>
      </c>
      <c r="J496" s="45" t="str">
        <f t="shared" si="58"/>
        <v/>
      </c>
      <c r="K496" s="46"/>
    </row>
    <row r="497" spans="1:11">
      <c r="A497" s="43"/>
      <c r="B497" s="43"/>
      <c r="C497" s="43"/>
      <c r="D497" s="43"/>
      <c r="E497" s="44" t="str">
        <f t="shared" si="53"/>
        <v/>
      </c>
      <c r="F497" s="45" t="str">
        <f t="shared" si="54"/>
        <v/>
      </c>
      <c r="G497" s="45" t="str">
        <f t="shared" si="55"/>
        <v/>
      </c>
      <c r="H497" s="45" t="str">
        <f t="shared" si="56"/>
        <v/>
      </c>
      <c r="I497" s="45" t="str">
        <f t="shared" si="57"/>
        <v/>
      </c>
      <c r="J497" s="45" t="str">
        <f t="shared" si="58"/>
        <v/>
      </c>
      <c r="K497" s="46"/>
    </row>
    <row r="498" spans="1:11">
      <c r="A498" s="43"/>
      <c r="B498" s="43"/>
      <c r="C498" s="43"/>
      <c r="D498" s="43"/>
      <c r="E498" s="44" t="str">
        <f t="shared" si="53"/>
        <v/>
      </c>
      <c r="F498" s="45" t="str">
        <f t="shared" si="54"/>
        <v/>
      </c>
      <c r="G498" s="45" t="str">
        <f t="shared" si="55"/>
        <v/>
      </c>
      <c r="H498" s="45" t="str">
        <f t="shared" si="56"/>
        <v/>
      </c>
      <c r="I498" s="45" t="str">
        <f t="shared" si="57"/>
        <v/>
      </c>
      <c r="J498" s="45" t="str">
        <f t="shared" si="58"/>
        <v/>
      </c>
      <c r="K498" s="46"/>
    </row>
    <row r="499" spans="1:11">
      <c r="A499" s="43"/>
      <c r="B499" s="43"/>
      <c r="C499" s="43"/>
      <c r="D499" s="43"/>
      <c r="E499" s="44" t="str">
        <f t="shared" si="53"/>
        <v/>
      </c>
      <c r="F499" s="45" t="str">
        <f t="shared" si="54"/>
        <v/>
      </c>
      <c r="G499" s="45" t="str">
        <f t="shared" si="55"/>
        <v/>
      </c>
      <c r="H499" s="45" t="str">
        <f t="shared" si="56"/>
        <v/>
      </c>
      <c r="I499" s="45" t="str">
        <f t="shared" si="57"/>
        <v/>
      </c>
      <c r="J499" s="45" t="str">
        <f t="shared" si="58"/>
        <v/>
      </c>
      <c r="K499" s="46"/>
    </row>
    <row r="500" spans="1:11">
      <c r="A500" s="43"/>
      <c r="B500" s="43"/>
      <c r="C500" s="43"/>
      <c r="D500" s="43"/>
      <c r="E500" s="44" t="str">
        <f t="shared" si="53"/>
        <v/>
      </c>
      <c r="F500" s="45" t="str">
        <f t="shared" si="54"/>
        <v/>
      </c>
      <c r="G500" s="45" t="str">
        <f t="shared" si="55"/>
        <v/>
      </c>
      <c r="H500" s="45" t="str">
        <f t="shared" si="56"/>
        <v/>
      </c>
      <c r="I500" s="45" t="str">
        <f t="shared" si="57"/>
        <v/>
      </c>
      <c r="J500" s="45" t="str">
        <f t="shared" si="58"/>
        <v/>
      </c>
      <c r="K500" s="46"/>
    </row>
  </sheetData>
  <sheetProtection algorithmName="SHA-512" hashValue="fOX0TZBqMZzX1V2rCupTq1xPTqQHyEFnTGc7qzlf/9LX7vvPWLrY/o2lCuFTNUO8n+WVjs9HIFZivVJivurFRw==" saltValue="5dDqpnN3L/gIJMpCSKFFgA==" spinCount="100000" sheet="1" objects="1" scenarios="1" selectLockedCells="1" selectUnlockedCells="1"/>
  <mergeCells count="6">
    <mergeCell ref="B20:C20"/>
    <mergeCell ref="A22:B22"/>
    <mergeCell ref="A1:D1"/>
    <mergeCell ref="B5:B6"/>
    <mergeCell ref="B14:C14"/>
    <mergeCell ref="B17:C17"/>
  </mergeCells>
  <conditionalFormatting sqref="G2:G500">
    <cfRule type="dataBar" priority="2">
      <dataBar>
        <cfvo type="min"/>
        <cfvo type="max"/>
        <color rgb="FFFF555A"/>
      </dataBar>
      <extLst>
        <ext xmlns:x14="http://schemas.microsoft.com/office/spreadsheetml/2009/9/main" uri="{B025F937-C7B1-47D3-B67F-A62EFF666E3E}">
          <x14:id>{032D21A0-6353-4DE4-ADBE-CFDCDFD59F85}</x14:id>
        </ext>
      </extLst>
    </cfRule>
  </conditionalFormatting>
  <conditionalFormatting sqref="H3:H500">
    <cfRule type="dataBar" priority="1">
      <dataBar>
        <cfvo type="min"/>
        <cfvo type="max"/>
        <color rgb="FF63C384"/>
      </dataBar>
      <extLst>
        <ext xmlns:x14="http://schemas.microsoft.com/office/spreadsheetml/2009/9/main" uri="{B025F937-C7B1-47D3-B67F-A62EFF666E3E}">
          <x14:id>{ABFD9A43-F2AA-44F4-B6C9-8734FD212FC2}</x14:id>
        </ext>
      </extLst>
    </cfRule>
  </conditionalFormatting>
  <dataValidations count="2">
    <dataValidation type="list" allowBlank="1" showInputMessage="1" showErrorMessage="1" sqref="B14">
      <formula1>"Mensual,Bimensual,Trimestral,Cuatrimestral,Semestral,Anual"</formula1>
    </dataValidation>
    <dataValidation type="list" allowBlank="1" showInputMessage="1" showErrorMessage="1" sqref="B17">
      <formula1>"Frances,Americano,Cuotas constantes"</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32D21A0-6353-4DE4-ADBE-CFDCDFD59F85}">
            <x14:dataBar minLength="0" maxLength="100" border="1" negativeBarBorderColorSameAsPositive="0">
              <x14:cfvo type="autoMin"/>
              <x14:cfvo type="autoMax"/>
              <x14:borderColor rgb="FFFF555A"/>
              <x14:negativeFillColor rgb="FFFF0000"/>
              <x14:negativeBorderColor rgb="FFFF0000"/>
              <x14:axisColor rgb="FF000000"/>
            </x14:dataBar>
          </x14:cfRule>
          <xm:sqref>G2:G500</xm:sqref>
        </x14:conditionalFormatting>
        <x14:conditionalFormatting xmlns:xm="http://schemas.microsoft.com/office/excel/2006/main">
          <x14:cfRule type="dataBar" id="{ABFD9A43-F2AA-44F4-B6C9-8734FD212FC2}">
            <x14:dataBar minLength="0" maxLength="100" border="1" negativeBarBorderColorSameAsPositive="0">
              <x14:cfvo type="autoMin"/>
              <x14:cfvo type="autoMax"/>
              <x14:borderColor rgb="FF63C384"/>
              <x14:negativeFillColor rgb="FFFF0000"/>
              <x14:negativeBorderColor rgb="FFFF0000"/>
              <x14:axisColor rgb="FF000000"/>
            </x14:dataBar>
          </x14:cfRule>
          <xm:sqref>H3:H500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baseColWidth="10" defaultColWidth="11.42578125" defaultRowHeight="15"/>
  <cols>
    <col min="1" max="1" width="13" bestFit="1" customWidth="1"/>
  </cols>
  <sheetData>
    <row r="1" spans="1:2">
      <c r="B1" t="s">
        <v>2</v>
      </c>
    </row>
    <row r="2" spans="1:2">
      <c r="B2" t="s">
        <v>1</v>
      </c>
    </row>
    <row r="3" spans="1:2">
      <c r="B3" t="s">
        <v>3</v>
      </c>
    </row>
    <row r="4" spans="1:2">
      <c r="B4" t="s">
        <v>4</v>
      </c>
    </row>
    <row r="5" spans="1:2">
      <c r="A5" t="s">
        <v>440</v>
      </c>
      <c r="B5" t="s">
        <v>5</v>
      </c>
    </row>
  </sheetData>
  <sheetProtection algorithmName="SHA-512" hashValue="0RArJoz0VubpKOlHhYmotrqzt16asn3n1+52vQBVEsrVNenAlFiwkOrHG2hnWngbuNGzSHH/1qPYu8nEhHpmmg==" saltValue="8ieB76vGDr0VvXME2yRPd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DM49"/>
  <sheetViews>
    <sheetView tabSelected="1" zoomScaleNormal="100" workbookViewId="0">
      <selection activeCell="A21" sqref="A21"/>
    </sheetView>
  </sheetViews>
  <sheetFormatPr baseColWidth="10" defaultColWidth="11.42578125" defaultRowHeight="15"/>
  <cols>
    <col min="1" max="1" width="47.7109375" style="221" customWidth="1"/>
    <col min="2" max="2" width="57.85546875" style="222" customWidth="1"/>
    <col min="3" max="3" width="22.28515625" style="221" bestFit="1" customWidth="1"/>
    <col min="4" max="4" width="16.42578125" style="221" bestFit="1" customWidth="1"/>
    <col min="5" max="5" width="16.7109375" style="221" bestFit="1" customWidth="1"/>
    <col min="6" max="7" width="16.42578125" style="221" bestFit="1" customWidth="1"/>
    <col min="8" max="8" width="15.7109375" style="221" bestFit="1" customWidth="1"/>
    <col min="9" max="9" width="16.28515625" style="221" bestFit="1" customWidth="1"/>
    <col min="10" max="10" width="16.7109375" style="221" bestFit="1" customWidth="1"/>
    <col min="11" max="11" width="16.42578125" style="221" bestFit="1" customWidth="1"/>
    <col min="12" max="12" width="17" style="221" bestFit="1" customWidth="1"/>
    <col min="13" max="13" width="16" style="221" bestFit="1" customWidth="1"/>
    <col min="14" max="14" width="16.28515625" style="221" bestFit="1" customWidth="1"/>
    <col min="15" max="15" width="16" style="221" bestFit="1" customWidth="1"/>
    <col min="16" max="16" width="17" style="221" bestFit="1" customWidth="1"/>
    <col min="17" max="17" width="16" style="221" bestFit="1" customWidth="1"/>
    <col min="18" max="18" width="15.7109375" style="221" bestFit="1" customWidth="1"/>
    <col min="19" max="19" width="17.140625" style="221" customWidth="1"/>
    <col min="20" max="20" width="16.42578125" style="221" bestFit="1" customWidth="1"/>
    <col min="21" max="22" width="16" style="221" bestFit="1" customWidth="1"/>
    <col min="23" max="23" width="16.28515625" style="221" bestFit="1" customWidth="1"/>
    <col min="24" max="24" width="16" style="221" bestFit="1" customWidth="1"/>
    <col min="25" max="25" width="16.28515625" style="221" bestFit="1" customWidth="1"/>
    <col min="26" max="26" width="16.42578125" style="221" bestFit="1" customWidth="1"/>
    <col min="27" max="27" width="15.7109375" style="221" bestFit="1" customWidth="1"/>
    <col min="28" max="28" width="17.42578125" style="221" bestFit="1" customWidth="1"/>
    <col min="29" max="29" width="16.7109375" style="221" bestFit="1" customWidth="1"/>
    <col min="30" max="30" width="17.28515625" style="221" bestFit="1" customWidth="1"/>
    <col min="31" max="31" width="18" style="221" bestFit="1" customWidth="1"/>
    <col min="32" max="32" width="17.28515625" style="221" bestFit="1" customWidth="1"/>
    <col min="33" max="33" width="17.85546875" style="221" bestFit="1" customWidth="1"/>
    <col min="34" max="34" width="17" style="221" bestFit="1" customWidth="1"/>
    <col min="35" max="35" width="16.7109375" style="221" bestFit="1" customWidth="1"/>
    <col min="36" max="36" width="17.42578125" style="221" bestFit="1" customWidth="1"/>
    <col min="37" max="38" width="16.7109375" style="221" bestFit="1" customWidth="1"/>
    <col min="39" max="39" width="16.28515625" style="221" bestFit="1" customWidth="1"/>
    <col min="40" max="41" width="18" style="221" bestFit="1" customWidth="1"/>
    <col min="42" max="43" width="17.28515625" style="221" bestFit="1" customWidth="1"/>
    <col min="44" max="45" width="17.42578125" style="221" bestFit="1" customWidth="1"/>
    <col min="46" max="46" width="17.85546875" style="221" bestFit="1" customWidth="1"/>
    <col min="47" max="47" width="17.28515625" style="221" bestFit="1" customWidth="1"/>
    <col min="48" max="48" width="18.28515625" style="221" bestFit="1" customWidth="1"/>
    <col min="49" max="49" width="18.42578125" style="221" bestFit="1" customWidth="1"/>
    <col min="50" max="50" width="18" style="221" bestFit="1" customWidth="1"/>
    <col min="51" max="51" width="17.28515625" style="221" bestFit="1" customWidth="1"/>
    <col min="52" max="52" width="18.28515625" style="221" bestFit="1" customWidth="1"/>
    <col min="53" max="53" width="17.42578125" style="221" bestFit="1" customWidth="1"/>
    <col min="54" max="54" width="17" style="221" bestFit="1" customWidth="1"/>
    <col min="55" max="117" width="11.42578125" style="223"/>
    <col min="118" max="16384" width="11.42578125" style="221"/>
  </cols>
  <sheetData>
    <row r="1" spans="1:117" ht="15.75" thickBot="1"/>
    <row r="2" spans="1:117" s="225" customFormat="1" ht="15.75" thickBot="1">
      <c r="A2" s="224" t="s">
        <v>249</v>
      </c>
      <c r="B2" s="159"/>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row>
    <row r="3" spans="1:117" s="225" customFormat="1" ht="15.75" thickBot="1">
      <c r="A3" s="224" t="s">
        <v>250</v>
      </c>
      <c r="B3" s="159"/>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row>
    <row r="4" spans="1:117" s="225" customFormat="1" ht="15.75" thickBot="1">
      <c r="A4" s="224" t="s">
        <v>251</v>
      </c>
      <c r="B4" s="159"/>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row>
    <row r="5" spans="1:117" s="225" customFormat="1" ht="15.75" thickBot="1">
      <c r="A5" s="224" t="s">
        <v>252</v>
      </c>
      <c r="B5" s="159"/>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row>
    <row r="6" spans="1:117" s="225" customFormat="1" ht="123.75" customHeight="1" thickBot="1">
      <c r="A6" s="224" t="s">
        <v>770</v>
      </c>
      <c r="B6" s="159"/>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row>
    <row r="7" spans="1:117" s="225" customFormat="1" ht="15.75" thickBot="1">
      <c r="A7" s="224" t="s">
        <v>513</v>
      </c>
      <c r="B7" s="160"/>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row>
    <row r="8" spans="1:117" s="225" customFormat="1" ht="42" customHeight="1" thickBot="1">
      <c r="A8" s="224" t="s">
        <v>419</v>
      </c>
      <c r="B8" s="159"/>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row>
    <row r="9" spans="1:117" s="225" customFormat="1" ht="30.75" customHeight="1" thickBot="1">
      <c r="A9" s="224" t="s">
        <v>253</v>
      </c>
      <c r="B9" s="159"/>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row>
    <row r="12" spans="1:117" s="227" customFormat="1" ht="15.75" thickBot="1">
      <c r="B12" s="222"/>
      <c r="D12" s="228" t="s">
        <v>2</v>
      </c>
      <c r="E12" s="228" t="s">
        <v>1</v>
      </c>
      <c r="F12" s="228" t="s">
        <v>3</v>
      </c>
      <c r="G12" s="228" t="s">
        <v>4</v>
      </c>
      <c r="H12" s="228" t="s">
        <v>5</v>
      </c>
      <c r="I12" s="228" t="s">
        <v>6</v>
      </c>
      <c r="J12" s="228" t="s">
        <v>7</v>
      </c>
      <c r="K12" s="228" t="s">
        <v>8</v>
      </c>
      <c r="L12" s="228" t="s">
        <v>9</v>
      </c>
      <c r="M12" s="228" t="s">
        <v>10</v>
      </c>
      <c r="N12" s="228" t="s">
        <v>11</v>
      </c>
      <c r="O12" s="228" t="s">
        <v>12</v>
      </c>
      <c r="P12" s="228" t="s">
        <v>13</v>
      </c>
      <c r="Q12" s="228" t="s">
        <v>14</v>
      </c>
      <c r="R12" s="228" t="s">
        <v>15</v>
      </c>
      <c r="S12" s="228" t="s">
        <v>16</v>
      </c>
      <c r="T12" s="228" t="s">
        <v>17</v>
      </c>
      <c r="U12" s="228" t="s">
        <v>18</v>
      </c>
      <c r="V12" s="228" t="s">
        <v>19</v>
      </c>
      <c r="W12" s="228" t="s">
        <v>20</v>
      </c>
      <c r="X12" s="228" t="s">
        <v>21</v>
      </c>
      <c r="Y12" s="228" t="s">
        <v>22</v>
      </c>
      <c r="Z12" s="228" t="s">
        <v>23</v>
      </c>
      <c r="AA12" s="228" t="s">
        <v>24</v>
      </c>
      <c r="AB12" s="228" t="s">
        <v>25</v>
      </c>
      <c r="AC12" s="228" t="s">
        <v>26</v>
      </c>
      <c r="AD12" s="228" t="s">
        <v>27</v>
      </c>
      <c r="AE12" s="228" t="s">
        <v>28</v>
      </c>
      <c r="AF12" s="228" t="s">
        <v>29</v>
      </c>
      <c r="AG12" s="228" t="s">
        <v>30</v>
      </c>
      <c r="AH12" s="228" t="s">
        <v>31</v>
      </c>
      <c r="AI12" s="228" t="s">
        <v>32</v>
      </c>
      <c r="AJ12" s="228" t="s">
        <v>33</v>
      </c>
      <c r="AK12" s="228" t="s">
        <v>34</v>
      </c>
      <c r="AL12" s="228" t="s">
        <v>35</v>
      </c>
      <c r="AM12" s="228" t="s">
        <v>36</v>
      </c>
      <c r="AN12" s="228" t="s">
        <v>37</v>
      </c>
      <c r="AO12" s="228" t="s">
        <v>38</v>
      </c>
      <c r="AP12" s="228" t="s">
        <v>39</v>
      </c>
      <c r="AQ12" s="228" t="s">
        <v>40</v>
      </c>
      <c r="AR12" s="228" t="s">
        <v>41</v>
      </c>
      <c r="AS12" s="228" t="s">
        <v>42</v>
      </c>
      <c r="AT12" s="228" t="s">
        <v>43</v>
      </c>
      <c r="AU12" s="228" t="s">
        <v>44</v>
      </c>
      <c r="AV12" s="228" t="s">
        <v>45</v>
      </c>
      <c r="AW12" s="228" t="s">
        <v>46</v>
      </c>
      <c r="AX12" s="228" t="s">
        <v>47</v>
      </c>
      <c r="AY12" s="228" t="s">
        <v>48</v>
      </c>
      <c r="AZ12" s="228" t="s">
        <v>49</v>
      </c>
      <c r="BA12" s="228" t="s">
        <v>50</v>
      </c>
      <c r="BB12" s="228" t="s">
        <v>51</v>
      </c>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row>
    <row r="13" spans="1:117" ht="15.75" thickBot="1">
      <c r="B13" s="230" t="s">
        <v>742</v>
      </c>
      <c r="C13" s="134"/>
    </row>
    <row r="14" spans="1:117" ht="15.75" thickBot="1">
      <c r="A14" s="82" t="s">
        <v>726</v>
      </c>
      <c r="B14" s="230" t="s">
        <v>52</v>
      </c>
      <c r="C14" s="83"/>
      <c r="D14" s="488">
        <f>-C14</f>
        <v>0</v>
      </c>
      <c r="E14" s="488">
        <f>D14*(1+$C$13)</f>
        <v>0</v>
      </c>
      <c r="F14" s="488">
        <f t="shared" ref="F14:BB14" si="0">E14*(1+$C$13)</f>
        <v>0</v>
      </c>
      <c r="G14" s="488">
        <f t="shared" si="0"/>
        <v>0</v>
      </c>
      <c r="H14" s="488">
        <f t="shared" si="0"/>
        <v>0</v>
      </c>
      <c r="I14" s="488">
        <f t="shared" si="0"/>
        <v>0</v>
      </c>
      <c r="J14" s="488">
        <f t="shared" si="0"/>
        <v>0</v>
      </c>
      <c r="K14" s="488">
        <f t="shared" si="0"/>
        <v>0</v>
      </c>
      <c r="L14" s="488">
        <f t="shared" si="0"/>
        <v>0</v>
      </c>
      <c r="M14" s="488">
        <f t="shared" si="0"/>
        <v>0</v>
      </c>
      <c r="N14" s="488">
        <f t="shared" si="0"/>
        <v>0</v>
      </c>
      <c r="O14" s="488">
        <f t="shared" si="0"/>
        <v>0</v>
      </c>
      <c r="P14" s="488">
        <f t="shared" si="0"/>
        <v>0</v>
      </c>
      <c r="Q14" s="488">
        <f t="shared" si="0"/>
        <v>0</v>
      </c>
      <c r="R14" s="488">
        <f t="shared" si="0"/>
        <v>0</v>
      </c>
      <c r="S14" s="488">
        <f t="shared" si="0"/>
        <v>0</v>
      </c>
      <c r="T14" s="488">
        <f t="shared" si="0"/>
        <v>0</v>
      </c>
      <c r="U14" s="488">
        <f t="shared" si="0"/>
        <v>0</v>
      </c>
      <c r="V14" s="488">
        <f t="shared" si="0"/>
        <v>0</v>
      </c>
      <c r="W14" s="488">
        <f t="shared" si="0"/>
        <v>0</v>
      </c>
      <c r="X14" s="488">
        <f t="shared" si="0"/>
        <v>0</v>
      </c>
      <c r="Y14" s="488">
        <f t="shared" si="0"/>
        <v>0</v>
      </c>
      <c r="Z14" s="488">
        <f t="shared" si="0"/>
        <v>0</v>
      </c>
      <c r="AA14" s="488">
        <f t="shared" si="0"/>
        <v>0</v>
      </c>
      <c r="AB14" s="488">
        <f t="shared" si="0"/>
        <v>0</v>
      </c>
      <c r="AC14" s="488">
        <f t="shared" si="0"/>
        <v>0</v>
      </c>
      <c r="AD14" s="488">
        <f t="shared" si="0"/>
        <v>0</v>
      </c>
      <c r="AE14" s="488">
        <f t="shared" si="0"/>
        <v>0</v>
      </c>
      <c r="AF14" s="488">
        <f t="shared" si="0"/>
        <v>0</v>
      </c>
      <c r="AG14" s="488">
        <f t="shared" si="0"/>
        <v>0</v>
      </c>
      <c r="AH14" s="488">
        <f t="shared" si="0"/>
        <v>0</v>
      </c>
      <c r="AI14" s="488">
        <f t="shared" si="0"/>
        <v>0</v>
      </c>
      <c r="AJ14" s="488">
        <f t="shared" si="0"/>
        <v>0</v>
      </c>
      <c r="AK14" s="488">
        <f t="shared" si="0"/>
        <v>0</v>
      </c>
      <c r="AL14" s="488">
        <f t="shared" si="0"/>
        <v>0</v>
      </c>
      <c r="AM14" s="488">
        <f t="shared" si="0"/>
        <v>0</v>
      </c>
      <c r="AN14" s="488">
        <f t="shared" si="0"/>
        <v>0</v>
      </c>
      <c r="AO14" s="488">
        <f t="shared" si="0"/>
        <v>0</v>
      </c>
      <c r="AP14" s="488">
        <f t="shared" si="0"/>
        <v>0</v>
      </c>
      <c r="AQ14" s="488">
        <f t="shared" si="0"/>
        <v>0</v>
      </c>
      <c r="AR14" s="488">
        <f t="shared" si="0"/>
        <v>0</v>
      </c>
      <c r="AS14" s="488">
        <f t="shared" si="0"/>
        <v>0</v>
      </c>
      <c r="AT14" s="488">
        <f t="shared" si="0"/>
        <v>0</v>
      </c>
      <c r="AU14" s="488">
        <f t="shared" si="0"/>
        <v>0</v>
      </c>
      <c r="AV14" s="488">
        <f t="shared" si="0"/>
        <v>0</v>
      </c>
      <c r="AW14" s="488">
        <f t="shared" si="0"/>
        <v>0</v>
      </c>
      <c r="AX14" s="488">
        <f t="shared" si="0"/>
        <v>0</v>
      </c>
      <c r="AY14" s="488">
        <f t="shared" si="0"/>
        <v>0</v>
      </c>
      <c r="AZ14" s="488">
        <f t="shared" si="0"/>
        <v>0</v>
      </c>
      <c r="BA14" s="488">
        <f t="shared" si="0"/>
        <v>0</v>
      </c>
      <c r="BB14" s="489">
        <f t="shared" si="0"/>
        <v>0</v>
      </c>
    </row>
    <row r="15" spans="1:117" s="254" customFormat="1" ht="20.25" customHeight="1">
      <c r="B15" s="255"/>
      <c r="C15" s="309"/>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row>
    <row r="16" spans="1:117" s="227" customFormat="1" ht="15.75" thickBot="1">
      <c r="B16" s="222"/>
      <c r="D16" s="228" t="s">
        <v>2</v>
      </c>
      <c r="E16" s="228" t="s">
        <v>1</v>
      </c>
      <c r="F16" s="228" t="s">
        <v>3</v>
      </c>
      <c r="G16" s="228" t="s">
        <v>4</v>
      </c>
      <c r="H16" s="228" t="s">
        <v>5</v>
      </c>
      <c r="I16" s="228" t="s">
        <v>6</v>
      </c>
      <c r="J16" s="228" t="s">
        <v>7</v>
      </c>
      <c r="K16" s="228" t="s">
        <v>8</v>
      </c>
      <c r="L16" s="228" t="s">
        <v>9</v>
      </c>
      <c r="M16" s="228" t="s">
        <v>10</v>
      </c>
      <c r="N16" s="228" t="s">
        <v>11</v>
      </c>
      <c r="O16" s="228" t="s">
        <v>12</v>
      </c>
      <c r="P16" s="228" t="s">
        <v>13</v>
      </c>
      <c r="Q16" s="228" t="s">
        <v>14</v>
      </c>
      <c r="R16" s="228" t="s">
        <v>15</v>
      </c>
      <c r="S16" s="228" t="s">
        <v>16</v>
      </c>
      <c r="T16" s="228" t="s">
        <v>17</v>
      </c>
      <c r="U16" s="228" t="s">
        <v>18</v>
      </c>
      <c r="V16" s="228" t="s">
        <v>19</v>
      </c>
      <c r="W16" s="228" t="s">
        <v>20</v>
      </c>
      <c r="X16" s="228" t="s">
        <v>21</v>
      </c>
      <c r="Y16" s="228" t="s">
        <v>22</v>
      </c>
      <c r="Z16" s="228" t="s">
        <v>23</v>
      </c>
      <c r="AA16" s="228" t="s">
        <v>24</v>
      </c>
      <c r="AB16" s="228" t="s">
        <v>25</v>
      </c>
      <c r="AC16" s="228" t="s">
        <v>26</v>
      </c>
      <c r="AD16" s="228" t="s">
        <v>27</v>
      </c>
      <c r="AE16" s="228" t="s">
        <v>28</v>
      </c>
      <c r="AF16" s="228" t="s">
        <v>29</v>
      </c>
      <c r="AG16" s="228" t="s">
        <v>30</v>
      </c>
      <c r="AH16" s="228" t="s">
        <v>31</v>
      </c>
      <c r="AI16" s="228" t="s">
        <v>32</v>
      </c>
      <c r="AJ16" s="228" t="s">
        <v>33</v>
      </c>
      <c r="AK16" s="228" t="s">
        <v>34</v>
      </c>
      <c r="AL16" s="228" t="s">
        <v>35</v>
      </c>
      <c r="AM16" s="228" t="s">
        <v>36</v>
      </c>
      <c r="AN16" s="228" t="s">
        <v>37</v>
      </c>
      <c r="AO16" s="228" t="s">
        <v>38</v>
      </c>
      <c r="AP16" s="228" t="s">
        <v>39</v>
      </c>
      <c r="AQ16" s="228" t="s">
        <v>40</v>
      </c>
      <c r="AR16" s="228" t="s">
        <v>41</v>
      </c>
      <c r="AS16" s="228" t="s">
        <v>42</v>
      </c>
      <c r="AT16" s="228" t="s">
        <v>43</v>
      </c>
      <c r="AU16" s="228" t="s">
        <v>44</v>
      </c>
      <c r="AV16" s="228" t="s">
        <v>45</v>
      </c>
      <c r="AW16" s="228" t="s">
        <v>46</v>
      </c>
      <c r="AX16" s="228" t="s">
        <v>47</v>
      </c>
      <c r="AY16" s="228" t="s">
        <v>48</v>
      </c>
      <c r="AZ16" s="228" t="s">
        <v>49</v>
      </c>
      <c r="BA16" s="228" t="s">
        <v>50</v>
      </c>
      <c r="BB16" s="228" t="s">
        <v>51</v>
      </c>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row>
    <row r="17" spans="1:117" ht="15.75" thickBot="1">
      <c r="B17" s="232" t="s">
        <v>741</v>
      </c>
      <c r="C17" s="134"/>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row>
    <row r="18" spans="1:117" ht="15.75" thickBot="1">
      <c r="B18" s="232" t="s">
        <v>56</v>
      </c>
      <c r="C18" s="487"/>
      <c r="D18" s="488">
        <f>-C18</f>
        <v>0</v>
      </c>
      <c r="E18" s="488">
        <f>D18*(1+$C$17)</f>
        <v>0</v>
      </c>
      <c r="F18" s="488">
        <f t="shared" ref="F18:BB18" si="1">E18*(1+$C$17)</f>
        <v>0</v>
      </c>
      <c r="G18" s="488">
        <f t="shared" si="1"/>
        <v>0</v>
      </c>
      <c r="H18" s="488">
        <f t="shared" si="1"/>
        <v>0</v>
      </c>
      <c r="I18" s="488">
        <f t="shared" si="1"/>
        <v>0</v>
      </c>
      <c r="J18" s="488">
        <f t="shared" si="1"/>
        <v>0</v>
      </c>
      <c r="K18" s="488">
        <f t="shared" si="1"/>
        <v>0</v>
      </c>
      <c r="L18" s="488">
        <f t="shared" si="1"/>
        <v>0</v>
      </c>
      <c r="M18" s="488">
        <f t="shared" si="1"/>
        <v>0</v>
      </c>
      <c r="N18" s="488">
        <f t="shared" si="1"/>
        <v>0</v>
      </c>
      <c r="O18" s="488">
        <f t="shared" si="1"/>
        <v>0</v>
      </c>
      <c r="P18" s="488">
        <f t="shared" si="1"/>
        <v>0</v>
      </c>
      <c r="Q18" s="488">
        <f t="shared" si="1"/>
        <v>0</v>
      </c>
      <c r="R18" s="488">
        <f t="shared" si="1"/>
        <v>0</v>
      </c>
      <c r="S18" s="488">
        <f t="shared" si="1"/>
        <v>0</v>
      </c>
      <c r="T18" s="488">
        <f t="shared" si="1"/>
        <v>0</v>
      </c>
      <c r="U18" s="488">
        <f t="shared" si="1"/>
        <v>0</v>
      </c>
      <c r="V18" s="488">
        <f t="shared" si="1"/>
        <v>0</v>
      </c>
      <c r="W18" s="488">
        <f t="shared" si="1"/>
        <v>0</v>
      </c>
      <c r="X18" s="488">
        <f t="shared" si="1"/>
        <v>0</v>
      </c>
      <c r="Y18" s="488">
        <f t="shared" si="1"/>
        <v>0</v>
      </c>
      <c r="Z18" s="488">
        <f t="shared" si="1"/>
        <v>0</v>
      </c>
      <c r="AA18" s="488">
        <f t="shared" si="1"/>
        <v>0</v>
      </c>
      <c r="AB18" s="488">
        <f t="shared" si="1"/>
        <v>0</v>
      </c>
      <c r="AC18" s="488">
        <f t="shared" si="1"/>
        <v>0</v>
      </c>
      <c r="AD18" s="488">
        <f t="shared" si="1"/>
        <v>0</v>
      </c>
      <c r="AE18" s="488">
        <f t="shared" si="1"/>
        <v>0</v>
      </c>
      <c r="AF18" s="488">
        <f t="shared" si="1"/>
        <v>0</v>
      </c>
      <c r="AG18" s="488">
        <f t="shared" si="1"/>
        <v>0</v>
      </c>
      <c r="AH18" s="488">
        <f t="shared" si="1"/>
        <v>0</v>
      </c>
      <c r="AI18" s="488">
        <f t="shared" si="1"/>
        <v>0</v>
      </c>
      <c r="AJ18" s="488">
        <f t="shared" si="1"/>
        <v>0</v>
      </c>
      <c r="AK18" s="488">
        <f t="shared" si="1"/>
        <v>0</v>
      </c>
      <c r="AL18" s="488">
        <f t="shared" si="1"/>
        <v>0</v>
      </c>
      <c r="AM18" s="488">
        <f t="shared" si="1"/>
        <v>0</v>
      </c>
      <c r="AN18" s="488">
        <f t="shared" si="1"/>
        <v>0</v>
      </c>
      <c r="AO18" s="488">
        <f t="shared" si="1"/>
        <v>0</v>
      </c>
      <c r="AP18" s="488">
        <f t="shared" si="1"/>
        <v>0</v>
      </c>
      <c r="AQ18" s="488">
        <f t="shared" si="1"/>
        <v>0</v>
      </c>
      <c r="AR18" s="488">
        <f t="shared" si="1"/>
        <v>0</v>
      </c>
      <c r="AS18" s="488">
        <f t="shared" si="1"/>
        <v>0</v>
      </c>
      <c r="AT18" s="488">
        <f t="shared" si="1"/>
        <v>0</v>
      </c>
      <c r="AU18" s="488">
        <f t="shared" si="1"/>
        <v>0</v>
      </c>
      <c r="AV18" s="488">
        <f t="shared" si="1"/>
        <v>0</v>
      </c>
      <c r="AW18" s="488">
        <f t="shared" si="1"/>
        <v>0</v>
      </c>
      <c r="AX18" s="488">
        <f t="shared" si="1"/>
        <v>0</v>
      </c>
      <c r="AY18" s="488">
        <f t="shared" si="1"/>
        <v>0</v>
      </c>
      <c r="AZ18" s="488">
        <f t="shared" si="1"/>
        <v>0</v>
      </c>
      <c r="BA18" s="488">
        <f t="shared" si="1"/>
        <v>0</v>
      </c>
      <c r="BB18" s="489">
        <f t="shared" si="1"/>
        <v>0</v>
      </c>
    </row>
    <row r="19" spans="1:117">
      <c r="B19" s="232"/>
      <c r="C19" s="239"/>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row>
    <row r="20" spans="1:117" s="227" customFormat="1" ht="15.75" thickBot="1">
      <c r="B20" s="222"/>
      <c r="D20" s="228" t="s">
        <v>2</v>
      </c>
      <c r="E20" s="228" t="s">
        <v>1</v>
      </c>
      <c r="F20" s="228" t="s">
        <v>3</v>
      </c>
      <c r="G20" s="228" t="s">
        <v>4</v>
      </c>
      <c r="H20" s="228" t="s">
        <v>5</v>
      </c>
      <c r="I20" s="228" t="s">
        <v>6</v>
      </c>
      <c r="J20" s="228" t="s">
        <v>7</v>
      </c>
      <c r="K20" s="228" t="s">
        <v>8</v>
      </c>
      <c r="L20" s="228" t="s">
        <v>9</v>
      </c>
      <c r="M20" s="228" t="s">
        <v>10</v>
      </c>
      <c r="N20" s="228" t="s">
        <v>11</v>
      </c>
      <c r="O20" s="228" t="s">
        <v>12</v>
      </c>
      <c r="P20" s="228" t="s">
        <v>13</v>
      </c>
      <c r="Q20" s="228" t="s">
        <v>14</v>
      </c>
      <c r="R20" s="228" t="s">
        <v>15</v>
      </c>
      <c r="S20" s="228" t="s">
        <v>16</v>
      </c>
      <c r="T20" s="228" t="s">
        <v>17</v>
      </c>
      <c r="U20" s="228" t="s">
        <v>18</v>
      </c>
      <c r="V20" s="228" t="s">
        <v>19</v>
      </c>
      <c r="W20" s="228" t="s">
        <v>20</v>
      </c>
      <c r="X20" s="228" t="s">
        <v>21</v>
      </c>
      <c r="Y20" s="228" t="s">
        <v>22</v>
      </c>
      <c r="Z20" s="228" t="s">
        <v>23</v>
      </c>
      <c r="AA20" s="228" t="s">
        <v>24</v>
      </c>
      <c r="AB20" s="228" t="s">
        <v>25</v>
      </c>
      <c r="AC20" s="228" t="s">
        <v>26</v>
      </c>
      <c r="AD20" s="228" t="s">
        <v>27</v>
      </c>
      <c r="AE20" s="228" t="s">
        <v>28</v>
      </c>
      <c r="AF20" s="228" t="s">
        <v>29</v>
      </c>
      <c r="AG20" s="228" t="s">
        <v>30</v>
      </c>
      <c r="AH20" s="228" t="s">
        <v>31</v>
      </c>
      <c r="AI20" s="228" t="s">
        <v>32</v>
      </c>
      <c r="AJ20" s="228" t="s">
        <v>33</v>
      </c>
      <c r="AK20" s="228" t="s">
        <v>34</v>
      </c>
      <c r="AL20" s="228" t="s">
        <v>35</v>
      </c>
      <c r="AM20" s="228" t="s">
        <v>36</v>
      </c>
      <c r="AN20" s="228" t="s">
        <v>37</v>
      </c>
      <c r="AO20" s="228" t="s">
        <v>38</v>
      </c>
      <c r="AP20" s="228" t="s">
        <v>39</v>
      </c>
      <c r="AQ20" s="228" t="s">
        <v>40</v>
      </c>
      <c r="AR20" s="228" t="s">
        <v>41</v>
      </c>
      <c r="AS20" s="228" t="s">
        <v>42</v>
      </c>
      <c r="AT20" s="228" t="s">
        <v>43</v>
      </c>
      <c r="AU20" s="228" t="s">
        <v>44</v>
      </c>
      <c r="AV20" s="228" t="s">
        <v>45</v>
      </c>
      <c r="AW20" s="228" t="s">
        <v>46</v>
      </c>
      <c r="AX20" s="228" t="s">
        <v>47</v>
      </c>
      <c r="AY20" s="228" t="s">
        <v>48</v>
      </c>
      <c r="AZ20" s="228" t="s">
        <v>49</v>
      </c>
      <c r="BA20" s="228" t="s">
        <v>50</v>
      </c>
      <c r="BB20" s="228" t="s">
        <v>51</v>
      </c>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row>
    <row r="21" spans="1:117" ht="15.75" thickBot="1">
      <c r="B21" s="232" t="s">
        <v>743</v>
      </c>
      <c r="C21" s="134">
        <v>0</v>
      </c>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row>
    <row r="22" spans="1:117" ht="15.75" thickBot="1">
      <c r="B22" s="232" t="s">
        <v>514</v>
      </c>
      <c r="C22" s="487">
        <v>0</v>
      </c>
      <c r="D22" s="488">
        <f>-C22</f>
        <v>0</v>
      </c>
      <c r="E22" s="488">
        <f>D22*(1+$C$21)</f>
        <v>0</v>
      </c>
      <c r="F22" s="488">
        <f t="shared" ref="F22:BB22" si="2">E22*(1+$C$21)</f>
        <v>0</v>
      </c>
      <c r="G22" s="488">
        <f t="shared" si="2"/>
        <v>0</v>
      </c>
      <c r="H22" s="488">
        <f t="shared" si="2"/>
        <v>0</v>
      </c>
      <c r="I22" s="488">
        <f t="shared" si="2"/>
        <v>0</v>
      </c>
      <c r="J22" s="488">
        <f t="shared" si="2"/>
        <v>0</v>
      </c>
      <c r="K22" s="488">
        <f t="shared" si="2"/>
        <v>0</v>
      </c>
      <c r="L22" s="488">
        <f t="shared" si="2"/>
        <v>0</v>
      </c>
      <c r="M22" s="488">
        <f t="shared" si="2"/>
        <v>0</v>
      </c>
      <c r="N22" s="488">
        <f t="shared" si="2"/>
        <v>0</v>
      </c>
      <c r="O22" s="488">
        <f t="shared" si="2"/>
        <v>0</v>
      </c>
      <c r="P22" s="488">
        <f t="shared" si="2"/>
        <v>0</v>
      </c>
      <c r="Q22" s="488">
        <f t="shared" si="2"/>
        <v>0</v>
      </c>
      <c r="R22" s="488">
        <f t="shared" si="2"/>
        <v>0</v>
      </c>
      <c r="S22" s="488">
        <f t="shared" si="2"/>
        <v>0</v>
      </c>
      <c r="T22" s="488">
        <f t="shared" si="2"/>
        <v>0</v>
      </c>
      <c r="U22" s="488">
        <f t="shared" si="2"/>
        <v>0</v>
      </c>
      <c r="V22" s="488">
        <f t="shared" si="2"/>
        <v>0</v>
      </c>
      <c r="W22" s="488">
        <f t="shared" si="2"/>
        <v>0</v>
      </c>
      <c r="X22" s="488">
        <f t="shared" si="2"/>
        <v>0</v>
      </c>
      <c r="Y22" s="488">
        <f t="shared" si="2"/>
        <v>0</v>
      </c>
      <c r="Z22" s="488">
        <f t="shared" si="2"/>
        <v>0</v>
      </c>
      <c r="AA22" s="488">
        <f t="shared" si="2"/>
        <v>0</v>
      </c>
      <c r="AB22" s="488">
        <f t="shared" si="2"/>
        <v>0</v>
      </c>
      <c r="AC22" s="488">
        <f t="shared" si="2"/>
        <v>0</v>
      </c>
      <c r="AD22" s="488">
        <f t="shared" si="2"/>
        <v>0</v>
      </c>
      <c r="AE22" s="488">
        <f t="shared" si="2"/>
        <v>0</v>
      </c>
      <c r="AF22" s="488">
        <f t="shared" si="2"/>
        <v>0</v>
      </c>
      <c r="AG22" s="488">
        <f t="shared" si="2"/>
        <v>0</v>
      </c>
      <c r="AH22" s="488">
        <f t="shared" si="2"/>
        <v>0</v>
      </c>
      <c r="AI22" s="488">
        <f t="shared" si="2"/>
        <v>0</v>
      </c>
      <c r="AJ22" s="488">
        <f t="shared" si="2"/>
        <v>0</v>
      </c>
      <c r="AK22" s="488">
        <f t="shared" si="2"/>
        <v>0</v>
      </c>
      <c r="AL22" s="488">
        <f t="shared" si="2"/>
        <v>0</v>
      </c>
      <c r="AM22" s="488">
        <f t="shared" si="2"/>
        <v>0</v>
      </c>
      <c r="AN22" s="488">
        <f t="shared" si="2"/>
        <v>0</v>
      </c>
      <c r="AO22" s="488">
        <f t="shared" si="2"/>
        <v>0</v>
      </c>
      <c r="AP22" s="488">
        <f t="shared" si="2"/>
        <v>0</v>
      </c>
      <c r="AQ22" s="488">
        <f t="shared" si="2"/>
        <v>0</v>
      </c>
      <c r="AR22" s="488">
        <f t="shared" si="2"/>
        <v>0</v>
      </c>
      <c r="AS22" s="488">
        <f t="shared" si="2"/>
        <v>0</v>
      </c>
      <c r="AT22" s="488">
        <f t="shared" si="2"/>
        <v>0</v>
      </c>
      <c r="AU22" s="488">
        <f t="shared" si="2"/>
        <v>0</v>
      </c>
      <c r="AV22" s="488">
        <f t="shared" si="2"/>
        <v>0</v>
      </c>
      <c r="AW22" s="488">
        <f t="shared" si="2"/>
        <v>0</v>
      </c>
      <c r="AX22" s="488">
        <f t="shared" si="2"/>
        <v>0</v>
      </c>
      <c r="AY22" s="488">
        <f t="shared" si="2"/>
        <v>0</v>
      </c>
      <c r="AZ22" s="488">
        <f t="shared" si="2"/>
        <v>0</v>
      </c>
      <c r="BA22" s="488">
        <f t="shared" si="2"/>
        <v>0</v>
      </c>
      <c r="BB22" s="489">
        <f t="shared" si="2"/>
        <v>0</v>
      </c>
    </row>
    <row r="23" spans="1:117" s="254" customFormat="1" ht="15" customHeight="1">
      <c r="B23" s="255"/>
      <c r="C23" s="313"/>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6"/>
      <c r="AY23" s="486"/>
      <c r="AZ23" s="486"/>
      <c r="BA23" s="486"/>
      <c r="BB23" s="486"/>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row>
    <row r="24" spans="1:117" s="227" customFormat="1" ht="15.75" thickBot="1">
      <c r="B24" s="222"/>
      <c r="D24" s="228" t="s">
        <v>2</v>
      </c>
      <c r="E24" s="228" t="s">
        <v>1</v>
      </c>
      <c r="F24" s="228" t="s">
        <v>3</v>
      </c>
      <c r="G24" s="228" t="s">
        <v>4</v>
      </c>
      <c r="H24" s="228" t="s">
        <v>5</v>
      </c>
      <c r="I24" s="228" t="s">
        <v>6</v>
      </c>
      <c r="J24" s="228" t="s">
        <v>7</v>
      </c>
      <c r="K24" s="228" t="s">
        <v>8</v>
      </c>
      <c r="L24" s="228" t="s">
        <v>9</v>
      </c>
      <c r="M24" s="228" t="s">
        <v>10</v>
      </c>
      <c r="N24" s="228" t="s">
        <v>11</v>
      </c>
      <c r="O24" s="228" t="s">
        <v>12</v>
      </c>
      <c r="P24" s="228" t="s">
        <v>13</v>
      </c>
      <c r="Q24" s="228" t="s">
        <v>14</v>
      </c>
      <c r="R24" s="228" t="s">
        <v>15</v>
      </c>
      <c r="S24" s="228" t="s">
        <v>16</v>
      </c>
      <c r="T24" s="228" t="s">
        <v>17</v>
      </c>
      <c r="U24" s="228" t="s">
        <v>18</v>
      </c>
      <c r="V24" s="228" t="s">
        <v>19</v>
      </c>
      <c r="W24" s="228" t="s">
        <v>20</v>
      </c>
      <c r="X24" s="228" t="s">
        <v>21</v>
      </c>
      <c r="Y24" s="228" t="s">
        <v>22</v>
      </c>
      <c r="Z24" s="228" t="s">
        <v>23</v>
      </c>
      <c r="AA24" s="228" t="s">
        <v>24</v>
      </c>
      <c r="AB24" s="228" t="s">
        <v>25</v>
      </c>
      <c r="AC24" s="228" t="s">
        <v>26</v>
      </c>
      <c r="AD24" s="228" t="s">
        <v>27</v>
      </c>
      <c r="AE24" s="228" t="s">
        <v>28</v>
      </c>
      <c r="AF24" s="228" t="s">
        <v>29</v>
      </c>
      <c r="AG24" s="228" t="s">
        <v>30</v>
      </c>
      <c r="AH24" s="228" t="s">
        <v>31</v>
      </c>
      <c r="AI24" s="228" t="s">
        <v>32</v>
      </c>
      <c r="AJ24" s="228" t="s">
        <v>33</v>
      </c>
      <c r="AK24" s="228" t="s">
        <v>34</v>
      </c>
      <c r="AL24" s="228" t="s">
        <v>35</v>
      </c>
      <c r="AM24" s="228" t="s">
        <v>36</v>
      </c>
      <c r="AN24" s="228" t="s">
        <v>37</v>
      </c>
      <c r="AO24" s="228" t="s">
        <v>38</v>
      </c>
      <c r="AP24" s="228" t="s">
        <v>39</v>
      </c>
      <c r="AQ24" s="228" t="s">
        <v>40</v>
      </c>
      <c r="AR24" s="228" t="s">
        <v>41</v>
      </c>
      <c r="AS24" s="228" t="s">
        <v>42</v>
      </c>
      <c r="AT24" s="228" t="s">
        <v>43</v>
      </c>
      <c r="AU24" s="228" t="s">
        <v>44</v>
      </c>
      <c r="AV24" s="228" t="s">
        <v>45</v>
      </c>
      <c r="AW24" s="228" t="s">
        <v>46</v>
      </c>
      <c r="AX24" s="228" t="s">
        <v>47</v>
      </c>
      <c r="AY24" s="228" t="s">
        <v>48</v>
      </c>
      <c r="AZ24" s="228" t="s">
        <v>49</v>
      </c>
      <c r="BA24" s="228" t="s">
        <v>50</v>
      </c>
      <c r="BB24" s="228" t="s">
        <v>51</v>
      </c>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row>
    <row r="25" spans="1:117" ht="15.75" thickBot="1">
      <c r="B25" s="232" t="s">
        <v>744</v>
      </c>
      <c r="C25" s="134">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row>
    <row r="26" spans="1:117" ht="15.75" thickBot="1">
      <c r="A26" s="82" t="s">
        <v>57</v>
      </c>
      <c r="B26" s="232" t="s">
        <v>515</v>
      </c>
      <c r="C26" s="83">
        <v>0</v>
      </c>
      <c r="D26" s="231">
        <f>-C26</f>
        <v>0</v>
      </c>
      <c r="E26" s="231">
        <f t="shared" ref="E26:AJ26" si="3">D26*(1+$C$27)</f>
        <v>0</v>
      </c>
      <c r="F26" s="231">
        <f t="shared" si="3"/>
        <v>0</v>
      </c>
      <c r="G26" s="231">
        <f t="shared" si="3"/>
        <v>0</v>
      </c>
      <c r="H26" s="231">
        <f t="shared" si="3"/>
        <v>0</v>
      </c>
      <c r="I26" s="231">
        <f t="shared" si="3"/>
        <v>0</v>
      </c>
      <c r="J26" s="231">
        <f t="shared" si="3"/>
        <v>0</v>
      </c>
      <c r="K26" s="231">
        <f t="shared" si="3"/>
        <v>0</v>
      </c>
      <c r="L26" s="231">
        <f t="shared" si="3"/>
        <v>0</v>
      </c>
      <c r="M26" s="231">
        <f t="shared" si="3"/>
        <v>0</v>
      </c>
      <c r="N26" s="231">
        <f t="shared" si="3"/>
        <v>0</v>
      </c>
      <c r="O26" s="231">
        <f t="shared" si="3"/>
        <v>0</v>
      </c>
      <c r="P26" s="231">
        <f t="shared" si="3"/>
        <v>0</v>
      </c>
      <c r="Q26" s="231">
        <f t="shared" si="3"/>
        <v>0</v>
      </c>
      <c r="R26" s="231">
        <f t="shared" si="3"/>
        <v>0</v>
      </c>
      <c r="S26" s="231">
        <f t="shared" si="3"/>
        <v>0</v>
      </c>
      <c r="T26" s="231">
        <f t="shared" si="3"/>
        <v>0</v>
      </c>
      <c r="U26" s="231">
        <f t="shared" si="3"/>
        <v>0</v>
      </c>
      <c r="V26" s="231">
        <f t="shared" si="3"/>
        <v>0</v>
      </c>
      <c r="W26" s="231">
        <f t="shared" si="3"/>
        <v>0</v>
      </c>
      <c r="X26" s="231">
        <f t="shared" si="3"/>
        <v>0</v>
      </c>
      <c r="Y26" s="231">
        <f t="shared" si="3"/>
        <v>0</v>
      </c>
      <c r="Z26" s="231">
        <f t="shared" si="3"/>
        <v>0</v>
      </c>
      <c r="AA26" s="231">
        <f t="shared" si="3"/>
        <v>0</v>
      </c>
      <c r="AB26" s="231">
        <f t="shared" si="3"/>
        <v>0</v>
      </c>
      <c r="AC26" s="231">
        <f t="shared" si="3"/>
        <v>0</v>
      </c>
      <c r="AD26" s="231">
        <f t="shared" si="3"/>
        <v>0</v>
      </c>
      <c r="AE26" s="231">
        <f t="shared" si="3"/>
        <v>0</v>
      </c>
      <c r="AF26" s="231">
        <f t="shared" si="3"/>
        <v>0</v>
      </c>
      <c r="AG26" s="231">
        <f t="shared" si="3"/>
        <v>0</v>
      </c>
      <c r="AH26" s="231">
        <f t="shared" si="3"/>
        <v>0</v>
      </c>
      <c r="AI26" s="231">
        <f t="shared" si="3"/>
        <v>0</v>
      </c>
      <c r="AJ26" s="231">
        <f t="shared" si="3"/>
        <v>0</v>
      </c>
      <c r="AK26" s="231">
        <f t="shared" ref="AK26:BB26" si="4">AJ26*(1+$C$27)</f>
        <v>0</v>
      </c>
      <c r="AL26" s="231">
        <f t="shared" si="4"/>
        <v>0</v>
      </c>
      <c r="AM26" s="231">
        <f t="shared" si="4"/>
        <v>0</v>
      </c>
      <c r="AN26" s="231">
        <f t="shared" si="4"/>
        <v>0</v>
      </c>
      <c r="AO26" s="231">
        <f t="shared" si="4"/>
        <v>0</v>
      </c>
      <c r="AP26" s="231">
        <f t="shared" si="4"/>
        <v>0</v>
      </c>
      <c r="AQ26" s="231">
        <f t="shared" si="4"/>
        <v>0</v>
      </c>
      <c r="AR26" s="231">
        <f t="shared" si="4"/>
        <v>0</v>
      </c>
      <c r="AS26" s="231">
        <f t="shared" si="4"/>
        <v>0</v>
      </c>
      <c r="AT26" s="231">
        <f t="shared" si="4"/>
        <v>0</v>
      </c>
      <c r="AU26" s="231">
        <f t="shared" si="4"/>
        <v>0</v>
      </c>
      <c r="AV26" s="231">
        <f t="shared" si="4"/>
        <v>0</v>
      </c>
      <c r="AW26" s="231">
        <f t="shared" si="4"/>
        <v>0</v>
      </c>
      <c r="AX26" s="231">
        <f t="shared" si="4"/>
        <v>0</v>
      </c>
      <c r="AY26" s="231">
        <f t="shared" si="4"/>
        <v>0</v>
      </c>
      <c r="AZ26" s="231">
        <f t="shared" si="4"/>
        <v>0</v>
      </c>
      <c r="BA26" s="231">
        <f t="shared" si="4"/>
        <v>0</v>
      </c>
      <c r="BB26" s="231">
        <f t="shared" si="4"/>
        <v>0</v>
      </c>
    </row>
    <row r="27" spans="1:117" s="254" customFormat="1" ht="15" customHeight="1">
      <c r="B27" s="255"/>
      <c r="C27" s="309"/>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6"/>
      <c r="AY27" s="486"/>
      <c r="AZ27" s="486"/>
      <c r="BA27" s="486"/>
      <c r="BB27" s="486"/>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row>
    <row r="28" spans="1:117" s="227" customFormat="1" ht="15.75" thickBot="1">
      <c r="B28" s="222"/>
      <c r="D28" s="228" t="s">
        <v>2</v>
      </c>
      <c r="E28" s="228" t="s">
        <v>1</v>
      </c>
      <c r="F28" s="228" t="s">
        <v>3</v>
      </c>
      <c r="G28" s="228" t="s">
        <v>4</v>
      </c>
      <c r="H28" s="228" t="s">
        <v>5</v>
      </c>
      <c r="I28" s="228" t="s">
        <v>6</v>
      </c>
      <c r="J28" s="228" t="s">
        <v>7</v>
      </c>
      <c r="K28" s="228" t="s">
        <v>8</v>
      </c>
      <c r="L28" s="228" t="s">
        <v>9</v>
      </c>
      <c r="M28" s="228" t="s">
        <v>10</v>
      </c>
      <c r="N28" s="228" t="s">
        <v>11</v>
      </c>
      <c r="O28" s="228" t="s">
        <v>12</v>
      </c>
      <c r="P28" s="228" t="s">
        <v>13</v>
      </c>
      <c r="Q28" s="228" t="s">
        <v>14</v>
      </c>
      <c r="R28" s="228" t="s">
        <v>15</v>
      </c>
      <c r="S28" s="228" t="s">
        <v>16</v>
      </c>
      <c r="T28" s="228" t="s">
        <v>17</v>
      </c>
      <c r="U28" s="228" t="s">
        <v>18</v>
      </c>
      <c r="V28" s="228" t="s">
        <v>19</v>
      </c>
      <c r="W28" s="228" t="s">
        <v>20</v>
      </c>
      <c r="X28" s="228" t="s">
        <v>21</v>
      </c>
      <c r="Y28" s="228" t="s">
        <v>22</v>
      </c>
      <c r="Z28" s="228" t="s">
        <v>23</v>
      </c>
      <c r="AA28" s="228" t="s">
        <v>24</v>
      </c>
      <c r="AB28" s="228" t="s">
        <v>25</v>
      </c>
      <c r="AC28" s="228" t="s">
        <v>26</v>
      </c>
      <c r="AD28" s="228" t="s">
        <v>27</v>
      </c>
      <c r="AE28" s="228" t="s">
        <v>28</v>
      </c>
      <c r="AF28" s="228" t="s">
        <v>29</v>
      </c>
      <c r="AG28" s="228" t="s">
        <v>30</v>
      </c>
      <c r="AH28" s="228" t="s">
        <v>31</v>
      </c>
      <c r="AI28" s="228" t="s">
        <v>32</v>
      </c>
      <c r="AJ28" s="228" t="s">
        <v>33</v>
      </c>
      <c r="AK28" s="228" t="s">
        <v>34</v>
      </c>
      <c r="AL28" s="228" t="s">
        <v>35</v>
      </c>
      <c r="AM28" s="228" t="s">
        <v>36</v>
      </c>
      <c r="AN28" s="228" t="s">
        <v>37</v>
      </c>
      <c r="AO28" s="228" t="s">
        <v>38</v>
      </c>
      <c r="AP28" s="228" t="s">
        <v>39</v>
      </c>
      <c r="AQ28" s="228" t="s">
        <v>40</v>
      </c>
      <c r="AR28" s="228" t="s">
        <v>41</v>
      </c>
      <c r="AS28" s="228" t="s">
        <v>42</v>
      </c>
      <c r="AT28" s="228" t="s">
        <v>43</v>
      </c>
      <c r="AU28" s="228" t="s">
        <v>44</v>
      </c>
      <c r="AV28" s="228" t="s">
        <v>45</v>
      </c>
      <c r="AW28" s="228" t="s">
        <v>46</v>
      </c>
      <c r="AX28" s="228" t="s">
        <v>47</v>
      </c>
      <c r="AY28" s="228" t="s">
        <v>48</v>
      </c>
      <c r="AZ28" s="228" t="s">
        <v>49</v>
      </c>
      <c r="BA28" s="228" t="s">
        <v>50</v>
      </c>
      <c r="BB28" s="228" t="s">
        <v>51</v>
      </c>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row>
    <row r="29" spans="1:117" ht="15.75" thickBot="1">
      <c r="B29" s="232" t="s">
        <v>745</v>
      </c>
      <c r="C29" s="134">
        <v>0</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row>
    <row r="30" spans="1:117" ht="15.75" thickBot="1">
      <c r="A30" s="82" t="s">
        <v>431</v>
      </c>
      <c r="B30" s="232" t="s">
        <v>517</v>
      </c>
      <c r="C30" s="83">
        <v>0</v>
      </c>
      <c r="D30" s="231">
        <f>-C30</f>
        <v>0</v>
      </c>
      <c r="E30" s="231">
        <f t="shared" ref="E30:AJ30" si="5">D30*$C$32</f>
        <v>0</v>
      </c>
      <c r="F30" s="231">
        <f t="shared" si="5"/>
        <v>0</v>
      </c>
      <c r="G30" s="231">
        <f t="shared" si="5"/>
        <v>0</v>
      </c>
      <c r="H30" s="231">
        <f t="shared" si="5"/>
        <v>0</v>
      </c>
      <c r="I30" s="231">
        <f t="shared" si="5"/>
        <v>0</v>
      </c>
      <c r="J30" s="231">
        <f t="shared" si="5"/>
        <v>0</v>
      </c>
      <c r="K30" s="231">
        <f t="shared" si="5"/>
        <v>0</v>
      </c>
      <c r="L30" s="231">
        <f t="shared" si="5"/>
        <v>0</v>
      </c>
      <c r="M30" s="231">
        <f t="shared" si="5"/>
        <v>0</v>
      </c>
      <c r="N30" s="231">
        <f t="shared" si="5"/>
        <v>0</v>
      </c>
      <c r="O30" s="231">
        <f t="shared" si="5"/>
        <v>0</v>
      </c>
      <c r="P30" s="231">
        <f t="shared" si="5"/>
        <v>0</v>
      </c>
      <c r="Q30" s="231">
        <f t="shared" si="5"/>
        <v>0</v>
      </c>
      <c r="R30" s="231">
        <f t="shared" si="5"/>
        <v>0</v>
      </c>
      <c r="S30" s="231">
        <f t="shared" si="5"/>
        <v>0</v>
      </c>
      <c r="T30" s="231">
        <f t="shared" si="5"/>
        <v>0</v>
      </c>
      <c r="U30" s="231">
        <f t="shared" si="5"/>
        <v>0</v>
      </c>
      <c r="V30" s="231">
        <f t="shared" si="5"/>
        <v>0</v>
      </c>
      <c r="W30" s="231">
        <f t="shared" si="5"/>
        <v>0</v>
      </c>
      <c r="X30" s="231">
        <f t="shared" si="5"/>
        <v>0</v>
      </c>
      <c r="Y30" s="231">
        <f t="shared" si="5"/>
        <v>0</v>
      </c>
      <c r="Z30" s="231">
        <f t="shared" si="5"/>
        <v>0</v>
      </c>
      <c r="AA30" s="231">
        <f t="shared" si="5"/>
        <v>0</v>
      </c>
      <c r="AB30" s="231">
        <f t="shared" si="5"/>
        <v>0</v>
      </c>
      <c r="AC30" s="231">
        <f t="shared" si="5"/>
        <v>0</v>
      </c>
      <c r="AD30" s="231">
        <f t="shared" si="5"/>
        <v>0</v>
      </c>
      <c r="AE30" s="231">
        <f t="shared" si="5"/>
        <v>0</v>
      </c>
      <c r="AF30" s="231">
        <f t="shared" si="5"/>
        <v>0</v>
      </c>
      <c r="AG30" s="231">
        <f t="shared" si="5"/>
        <v>0</v>
      </c>
      <c r="AH30" s="231">
        <f t="shared" si="5"/>
        <v>0</v>
      </c>
      <c r="AI30" s="231">
        <f t="shared" si="5"/>
        <v>0</v>
      </c>
      <c r="AJ30" s="231">
        <f t="shared" si="5"/>
        <v>0</v>
      </c>
      <c r="AK30" s="231">
        <f t="shared" ref="AK30:BB30" si="6">AJ30*$C$32</f>
        <v>0</v>
      </c>
      <c r="AL30" s="231">
        <f t="shared" si="6"/>
        <v>0</v>
      </c>
      <c r="AM30" s="231">
        <f t="shared" si="6"/>
        <v>0</v>
      </c>
      <c r="AN30" s="231">
        <f t="shared" si="6"/>
        <v>0</v>
      </c>
      <c r="AO30" s="231">
        <f t="shared" si="6"/>
        <v>0</v>
      </c>
      <c r="AP30" s="231">
        <f t="shared" si="6"/>
        <v>0</v>
      </c>
      <c r="AQ30" s="231">
        <f t="shared" si="6"/>
        <v>0</v>
      </c>
      <c r="AR30" s="231">
        <f t="shared" si="6"/>
        <v>0</v>
      </c>
      <c r="AS30" s="231">
        <f t="shared" si="6"/>
        <v>0</v>
      </c>
      <c r="AT30" s="231">
        <f t="shared" si="6"/>
        <v>0</v>
      </c>
      <c r="AU30" s="231">
        <f t="shared" si="6"/>
        <v>0</v>
      </c>
      <c r="AV30" s="231">
        <f t="shared" si="6"/>
        <v>0</v>
      </c>
      <c r="AW30" s="231">
        <f t="shared" si="6"/>
        <v>0</v>
      </c>
      <c r="AX30" s="231">
        <f t="shared" si="6"/>
        <v>0</v>
      </c>
      <c r="AY30" s="231">
        <f t="shared" si="6"/>
        <v>0</v>
      </c>
      <c r="AZ30" s="231">
        <f t="shared" si="6"/>
        <v>0</v>
      </c>
      <c r="BA30" s="231">
        <f t="shared" si="6"/>
        <v>0</v>
      </c>
      <c r="BB30" s="231">
        <f t="shared" si="6"/>
        <v>0</v>
      </c>
    </row>
    <row r="31" spans="1:117" ht="15.75" thickBot="1">
      <c r="B31" s="232" t="s">
        <v>518</v>
      </c>
      <c r="C31" s="233" t="e">
        <f>C32-#REF!</f>
        <v>#REF!</v>
      </c>
      <c r="D31" s="234" t="e">
        <f>D30+(D30*$C$31)</f>
        <v>#REF!</v>
      </c>
      <c r="E31" s="234" t="e">
        <f t="shared" ref="E31:BB31" si="7">E30+(E30*$C$31)</f>
        <v>#REF!</v>
      </c>
      <c r="F31" s="234" t="e">
        <f t="shared" si="7"/>
        <v>#REF!</v>
      </c>
      <c r="G31" s="234" t="e">
        <f t="shared" si="7"/>
        <v>#REF!</v>
      </c>
      <c r="H31" s="234" t="e">
        <f t="shared" si="7"/>
        <v>#REF!</v>
      </c>
      <c r="I31" s="234" t="e">
        <f t="shared" si="7"/>
        <v>#REF!</v>
      </c>
      <c r="J31" s="234" t="e">
        <f t="shared" si="7"/>
        <v>#REF!</v>
      </c>
      <c r="K31" s="234" t="e">
        <f t="shared" si="7"/>
        <v>#REF!</v>
      </c>
      <c r="L31" s="234" t="e">
        <f t="shared" si="7"/>
        <v>#REF!</v>
      </c>
      <c r="M31" s="234" t="e">
        <f t="shared" si="7"/>
        <v>#REF!</v>
      </c>
      <c r="N31" s="234" t="e">
        <f t="shared" si="7"/>
        <v>#REF!</v>
      </c>
      <c r="O31" s="234" t="e">
        <f t="shared" si="7"/>
        <v>#REF!</v>
      </c>
      <c r="P31" s="234" t="e">
        <f t="shared" si="7"/>
        <v>#REF!</v>
      </c>
      <c r="Q31" s="234" t="e">
        <f t="shared" si="7"/>
        <v>#REF!</v>
      </c>
      <c r="R31" s="234" t="e">
        <f t="shared" si="7"/>
        <v>#REF!</v>
      </c>
      <c r="S31" s="234" t="e">
        <f t="shared" si="7"/>
        <v>#REF!</v>
      </c>
      <c r="T31" s="234" t="e">
        <f t="shared" si="7"/>
        <v>#REF!</v>
      </c>
      <c r="U31" s="234" t="e">
        <f t="shared" si="7"/>
        <v>#REF!</v>
      </c>
      <c r="V31" s="234" t="e">
        <f t="shared" si="7"/>
        <v>#REF!</v>
      </c>
      <c r="W31" s="234" t="e">
        <f t="shared" si="7"/>
        <v>#REF!</v>
      </c>
      <c r="X31" s="234" t="e">
        <f t="shared" si="7"/>
        <v>#REF!</v>
      </c>
      <c r="Y31" s="234" t="e">
        <f t="shared" si="7"/>
        <v>#REF!</v>
      </c>
      <c r="Z31" s="234" t="e">
        <f t="shared" si="7"/>
        <v>#REF!</v>
      </c>
      <c r="AA31" s="234" t="e">
        <f t="shared" si="7"/>
        <v>#REF!</v>
      </c>
      <c r="AB31" s="234" t="e">
        <f t="shared" si="7"/>
        <v>#REF!</v>
      </c>
      <c r="AC31" s="234" t="e">
        <f t="shared" si="7"/>
        <v>#REF!</v>
      </c>
      <c r="AD31" s="234" t="e">
        <f t="shared" si="7"/>
        <v>#REF!</v>
      </c>
      <c r="AE31" s="234" t="e">
        <f t="shared" si="7"/>
        <v>#REF!</v>
      </c>
      <c r="AF31" s="234" t="e">
        <f t="shared" si="7"/>
        <v>#REF!</v>
      </c>
      <c r="AG31" s="234" t="e">
        <f t="shared" si="7"/>
        <v>#REF!</v>
      </c>
      <c r="AH31" s="234" t="e">
        <f t="shared" si="7"/>
        <v>#REF!</v>
      </c>
      <c r="AI31" s="234" t="e">
        <f t="shared" si="7"/>
        <v>#REF!</v>
      </c>
      <c r="AJ31" s="234" t="e">
        <f t="shared" si="7"/>
        <v>#REF!</v>
      </c>
      <c r="AK31" s="234" t="e">
        <f t="shared" si="7"/>
        <v>#REF!</v>
      </c>
      <c r="AL31" s="234" t="e">
        <f t="shared" si="7"/>
        <v>#REF!</v>
      </c>
      <c r="AM31" s="234" t="e">
        <f t="shared" si="7"/>
        <v>#REF!</v>
      </c>
      <c r="AN31" s="234" t="e">
        <f t="shared" si="7"/>
        <v>#REF!</v>
      </c>
      <c r="AO31" s="234" t="e">
        <f t="shared" si="7"/>
        <v>#REF!</v>
      </c>
      <c r="AP31" s="234" t="e">
        <f t="shared" si="7"/>
        <v>#REF!</v>
      </c>
      <c r="AQ31" s="234" t="e">
        <f t="shared" si="7"/>
        <v>#REF!</v>
      </c>
      <c r="AR31" s="234" t="e">
        <f t="shared" si="7"/>
        <v>#REF!</v>
      </c>
      <c r="AS31" s="234" t="e">
        <f t="shared" si="7"/>
        <v>#REF!</v>
      </c>
      <c r="AT31" s="234" t="e">
        <f t="shared" si="7"/>
        <v>#REF!</v>
      </c>
      <c r="AU31" s="234" t="e">
        <f t="shared" si="7"/>
        <v>#REF!</v>
      </c>
      <c r="AV31" s="234" t="e">
        <f t="shared" si="7"/>
        <v>#REF!</v>
      </c>
      <c r="AW31" s="234" t="e">
        <f t="shared" si="7"/>
        <v>#REF!</v>
      </c>
      <c r="AX31" s="234" t="e">
        <f t="shared" si="7"/>
        <v>#REF!</v>
      </c>
      <c r="AY31" s="234" t="e">
        <f t="shared" si="7"/>
        <v>#REF!</v>
      </c>
      <c r="AZ31" s="234" t="e">
        <f t="shared" si="7"/>
        <v>#REF!</v>
      </c>
      <c r="BA31" s="234" t="e">
        <f t="shared" si="7"/>
        <v>#REF!</v>
      </c>
      <c r="BB31" s="234" t="e">
        <f t="shared" si="7"/>
        <v>#REF!</v>
      </c>
    </row>
    <row r="32" spans="1:117" hidden="1">
      <c r="B32" s="232"/>
      <c r="C32" s="235">
        <f>1+C29</f>
        <v>1</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row>
    <row r="33" spans="1:11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row>
    <row r="34" spans="1:117" s="227" customFormat="1">
      <c r="B34" s="222"/>
      <c r="D34" s="228" t="s">
        <v>2</v>
      </c>
      <c r="E34" s="228" t="s">
        <v>1</v>
      </c>
      <c r="F34" s="228" t="s">
        <v>3</v>
      </c>
      <c r="G34" s="228" t="s">
        <v>4</v>
      </c>
      <c r="H34" s="228" t="s">
        <v>5</v>
      </c>
      <c r="I34" s="228" t="s">
        <v>6</v>
      </c>
      <c r="J34" s="228" t="s">
        <v>7</v>
      </c>
      <c r="K34" s="228" t="s">
        <v>8</v>
      </c>
      <c r="L34" s="228" t="s">
        <v>9</v>
      </c>
      <c r="M34" s="228" t="s">
        <v>10</v>
      </c>
      <c r="N34" s="228" t="s">
        <v>11</v>
      </c>
      <c r="O34" s="228" t="s">
        <v>12</v>
      </c>
      <c r="P34" s="228" t="s">
        <v>13</v>
      </c>
      <c r="Q34" s="228" t="s">
        <v>14</v>
      </c>
      <c r="R34" s="228" t="s">
        <v>15</v>
      </c>
      <c r="S34" s="228" t="s">
        <v>16</v>
      </c>
      <c r="T34" s="228" t="s">
        <v>17</v>
      </c>
      <c r="U34" s="228" t="s">
        <v>18</v>
      </c>
      <c r="V34" s="228" t="s">
        <v>19</v>
      </c>
      <c r="W34" s="228" t="s">
        <v>20</v>
      </c>
      <c r="X34" s="228" t="s">
        <v>21</v>
      </c>
      <c r="Y34" s="228" t="s">
        <v>22</v>
      </c>
      <c r="Z34" s="228" t="s">
        <v>23</v>
      </c>
      <c r="AA34" s="228" t="s">
        <v>24</v>
      </c>
      <c r="AB34" s="228" t="s">
        <v>25</v>
      </c>
      <c r="AC34" s="228" t="s">
        <v>26</v>
      </c>
      <c r="AD34" s="228" t="s">
        <v>27</v>
      </c>
      <c r="AE34" s="228" t="s">
        <v>28</v>
      </c>
      <c r="AF34" s="228" t="s">
        <v>29</v>
      </c>
      <c r="AG34" s="228" t="s">
        <v>30</v>
      </c>
      <c r="AH34" s="228" t="s">
        <v>31</v>
      </c>
      <c r="AI34" s="228" t="s">
        <v>32</v>
      </c>
      <c r="AJ34" s="228" t="s">
        <v>33</v>
      </c>
      <c r="AK34" s="228" t="s">
        <v>34</v>
      </c>
      <c r="AL34" s="228" t="s">
        <v>35</v>
      </c>
      <c r="AM34" s="228" t="s">
        <v>36</v>
      </c>
      <c r="AN34" s="228" t="s">
        <v>37</v>
      </c>
      <c r="AO34" s="228" t="s">
        <v>38</v>
      </c>
      <c r="AP34" s="228" t="s">
        <v>39</v>
      </c>
      <c r="AQ34" s="228" t="s">
        <v>40</v>
      </c>
      <c r="AR34" s="228" t="s">
        <v>41</v>
      </c>
      <c r="AS34" s="228" t="s">
        <v>42</v>
      </c>
      <c r="AT34" s="228" t="s">
        <v>43</v>
      </c>
      <c r="AU34" s="228" t="s">
        <v>44</v>
      </c>
      <c r="AV34" s="228" t="s">
        <v>45</v>
      </c>
      <c r="AW34" s="228" t="s">
        <v>46</v>
      </c>
      <c r="AX34" s="228" t="s">
        <v>47</v>
      </c>
      <c r="AY34" s="228" t="s">
        <v>48</v>
      </c>
      <c r="AZ34" s="228" t="s">
        <v>49</v>
      </c>
      <c r="BA34" s="228" t="s">
        <v>50</v>
      </c>
      <c r="BB34" s="228" t="s">
        <v>51</v>
      </c>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row>
    <row r="35" spans="1:117" s="240" customFormat="1">
      <c r="B35" s="241" t="s">
        <v>767</v>
      </c>
      <c r="C35" s="242"/>
      <c r="D35" s="243">
        <f>D14+D18+D22+D26+D30</f>
        <v>0</v>
      </c>
      <c r="E35" s="243">
        <f>E14+E18+E22+E26+E30</f>
        <v>0</v>
      </c>
      <c r="F35" s="243">
        <f t="shared" ref="F35:BB35" si="8">F14+F18+F22+F26+F30</f>
        <v>0</v>
      </c>
      <c r="G35" s="243">
        <f t="shared" si="8"/>
        <v>0</v>
      </c>
      <c r="H35" s="243">
        <f t="shared" si="8"/>
        <v>0</v>
      </c>
      <c r="I35" s="243">
        <f t="shared" si="8"/>
        <v>0</v>
      </c>
      <c r="J35" s="243">
        <f t="shared" si="8"/>
        <v>0</v>
      </c>
      <c r="K35" s="243">
        <f t="shared" si="8"/>
        <v>0</v>
      </c>
      <c r="L35" s="243">
        <f t="shared" si="8"/>
        <v>0</v>
      </c>
      <c r="M35" s="243">
        <f t="shared" si="8"/>
        <v>0</v>
      </c>
      <c r="N35" s="243">
        <f t="shared" si="8"/>
        <v>0</v>
      </c>
      <c r="O35" s="243">
        <f t="shared" si="8"/>
        <v>0</v>
      </c>
      <c r="P35" s="243">
        <f t="shared" si="8"/>
        <v>0</v>
      </c>
      <c r="Q35" s="243">
        <f t="shared" si="8"/>
        <v>0</v>
      </c>
      <c r="R35" s="243">
        <f t="shared" si="8"/>
        <v>0</v>
      </c>
      <c r="S35" s="243">
        <f t="shared" si="8"/>
        <v>0</v>
      </c>
      <c r="T35" s="243">
        <f t="shared" si="8"/>
        <v>0</v>
      </c>
      <c r="U35" s="243">
        <f t="shared" si="8"/>
        <v>0</v>
      </c>
      <c r="V35" s="243">
        <f t="shared" si="8"/>
        <v>0</v>
      </c>
      <c r="W35" s="243">
        <f t="shared" si="8"/>
        <v>0</v>
      </c>
      <c r="X35" s="243">
        <f t="shared" si="8"/>
        <v>0</v>
      </c>
      <c r="Y35" s="243">
        <f t="shared" si="8"/>
        <v>0</v>
      </c>
      <c r="Z35" s="243">
        <f t="shared" si="8"/>
        <v>0</v>
      </c>
      <c r="AA35" s="243">
        <f t="shared" si="8"/>
        <v>0</v>
      </c>
      <c r="AB35" s="243">
        <f t="shared" si="8"/>
        <v>0</v>
      </c>
      <c r="AC35" s="243">
        <f t="shared" si="8"/>
        <v>0</v>
      </c>
      <c r="AD35" s="243">
        <f t="shared" si="8"/>
        <v>0</v>
      </c>
      <c r="AE35" s="243">
        <f t="shared" si="8"/>
        <v>0</v>
      </c>
      <c r="AF35" s="243">
        <f t="shared" si="8"/>
        <v>0</v>
      </c>
      <c r="AG35" s="243">
        <f t="shared" si="8"/>
        <v>0</v>
      </c>
      <c r="AH35" s="243">
        <f t="shared" si="8"/>
        <v>0</v>
      </c>
      <c r="AI35" s="243">
        <f t="shared" si="8"/>
        <v>0</v>
      </c>
      <c r="AJ35" s="243">
        <f t="shared" si="8"/>
        <v>0</v>
      </c>
      <c r="AK35" s="243">
        <f t="shared" si="8"/>
        <v>0</v>
      </c>
      <c r="AL35" s="243">
        <f t="shared" si="8"/>
        <v>0</v>
      </c>
      <c r="AM35" s="243">
        <f t="shared" si="8"/>
        <v>0</v>
      </c>
      <c r="AN35" s="243">
        <f t="shared" si="8"/>
        <v>0</v>
      </c>
      <c r="AO35" s="243">
        <f t="shared" si="8"/>
        <v>0</v>
      </c>
      <c r="AP35" s="243">
        <f t="shared" si="8"/>
        <v>0</v>
      </c>
      <c r="AQ35" s="243">
        <f t="shared" si="8"/>
        <v>0</v>
      </c>
      <c r="AR35" s="243">
        <f t="shared" si="8"/>
        <v>0</v>
      </c>
      <c r="AS35" s="243">
        <f t="shared" si="8"/>
        <v>0</v>
      </c>
      <c r="AT35" s="243">
        <f t="shared" si="8"/>
        <v>0</v>
      </c>
      <c r="AU35" s="243">
        <f t="shared" si="8"/>
        <v>0</v>
      </c>
      <c r="AV35" s="243">
        <f t="shared" si="8"/>
        <v>0</v>
      </c>
      <c r="AW35" s="243">
        <f t="shared" si="8"/>
        <v>0</v>
      </c>
      <c r="AX35" s="243">
        <f t="shared" si="8"/>
        <v>0</v>
      </c>
      <c r="AY35" s="243">
        <f t="shared" si="8"/>
        <v>0</v>
      </c>
      <c r="AZ35" s="243">
        <f t="shared" si="8"/>
        <v>0</v>
      </c>
      <c r="BA35" s="243">
        <f t="shared" si="8"/>
        <v>0</v>
      </c>
      <c r="BB35" s="243">
        <f t="shared" si="8"/>
        <v>0</v>
      </c>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row>
    <row r="36" spans="1:117" s="244" customFormat="1">
      <c r="B36" s="245" t="s">
        <v>768</v>
      </c>
      <c r="C36" s="246"/>
      <c r="D36" s="247">
        <f>D35</f>
        <v>0</v>
      </c>
      <c r="E36" s="247">
        <f t="shared" ref="E36:AJ36" si="9">E35+D36</f>
        <v>0</v>
      </c>
      <c r="F36" s="247">
        <f t="shared" si="9"/>
        <v>0</v>
      </c>
      <c r="G36" s="247">
        <f t="shared" si="9"/>
        <v>0</v>
      </c>
      <c r="H36" s="247">
        <f t="shared" si="9"/>
        <v>0</v>
      </c>
      <c r="I36" s="247">
        <f t="shared" si="9"/>
        <v>0</v>
      </c>
      <c r="J36" s="247">
        <f t="shared" si="9"/>
        <v>0</v>
      </c>
      <c r="K36" s="247">
        <f t="shared" si="9"/>
        <v>0</v>
      </c>
      <c r="L36" s="247">
        <f t="shared" si="9"/>
        <v>0</v>
      </c>
      <c r="M36" s="247">
        <f t="shared" si="9"/>
        <v>0</v>
      </c>
      <c r="N36" s="247">
        <f t="shared" si="9"/>
        <v>0</v>
      </c>
      <c r="O36" s="247">
        <f t="shared" si="9"/>
        <v>0</v>
      </c>
      <c r="P36" s="247">
        <f t="shared" si="9"/>
        <v>0</v>
      </c>
      <c r="Q36" s="247">
        <f t="shared" si="9"/>
        <v>0</v>
      </c>
      <c r="R36" s="247">
        <f t="shared" si="9"/>
        <v>0</v>
      </c>
      <c r="S36" s="247">
        <f t="shared" si="9"/>
        <v>0</v>
      </c>
      <c r="T36" s="247">
        <f t="shared" si="9"/>
        <v>0</v>
      </c>
      <c r="U36" s="247">
        <f t="shared" si="9"/>
        <v>0</v>
      </c>
      <c r="V36" s="247">
        <f t="shared" si="9"/>
        <v>0</v>
      </c>
      <c r="W36" s="247">
        <f t="shared" si="9"/>
        <v>0</v>
      </c>
      <c r="X36" s="247">
        <f t="shared" si="9"/>
        <v>0</v>
      </c>
      <c r="Y36" s="247">
        <f t="shared" si="9"/>
        <v>0</v>
      </c>
      <c r="Z36" s="247">
        <f t="shared" si="9"/>
        <v>0</v>
      </c>
      <c r="AA36" s="247">
        <f t="shared" si="9"/>
        <v>0</v>
      </c>
      <c r="AB36" s="247">
        <f t="shared" si="9"/>
        <v>0</v>
      </c>
      <c r="AC36" s="247">
        <f t="shared" si="9"/>
        <v>0</v>
      </c>
      <c r="AD36" s="247">
        <f t="shared" si="9"/>
        <v>0</v>
      </c>
      <c r="AE36" s="247">
        <f t="shared" si="9"/>
        <v>0</v>
      </c>
      <c r="AF36" s="247">
        <f t="shared" si="9"/>
        <v>0</v>
      </c>
      <c r="AG36" s="247">
        <f t="shared" si="9"/>
        <v>0</v>
      </c>
      <c r="AH36" s="247">
        <f t="shared" si="9"/>
        <v>0</v>
      </c>
      <c r="AI36" s="247">
        <f t="shared" si="9"/>
        <v>0</v>
      </c>
      <c r="AJ36" s="247">
        <f t="shared" si="9"/>
        <v>0</v>
      </c>
      <c r="AK36" s="247">
        <f t="shared" ref="AK36:BB36" si="10">AK35+AJ36</f>
        <v>0</v>
      </c>
      <c r="AL36" s="247">
        <f t="shared" si="10"/>
        <v>0</v>
      </c>
      <c r="AM36" s="247">
        <f t="shared" si="10"/>
        <v>0</v>
      </c>
      <c r="AN36" s="247">
        <f t="shared" si="10"/>
        <v>0</v>
      </c>
      <c r="AO36" s="247">
        <f t="shared" si="10"/>
        <v>0</v>
      </c>
      <c r="AP36" s="247">
        <f t="shared" si="10"/>
        <v>0</v>
      </c>
      <c r="AQ36" s="247">
        <f t="shared" si="10"/>
        <v>0</v>
      </c>
      <c r="AR36" s="247">
        <f t="shared" si="10"/>
        <v>0</v>
      </c>
      <c r="AS36" s="247">
        <f t="shared" si="10"/>
        <v>0</v>
      </c>
      <c r="AT36" s="247">
        <f t="shared" si="10"/>
        <v>0</v>
      </c>
      <c r="AU36" s="247">
        <f t="shared" si="10"/>
        <v>0</v>
      </c>
      <c r="AV36" s="247">
        <f t="shared" si="10"/>
        <v>0</v>
      </c>
      <c r="AW36" s="247">
        <f t="shared" si="10"/>
        <v>0</v>
      </c>
      <c r="AX36" s="247">
        <f t="shared" si="10"/>
        <v>0</v>
      </c>
      <c r="AY36" s="247">
        <f t="shared" si="10"/>
        <v>0</v>
      </c>
      <c r="AZ36" s="247">
        <f t="shared" si="10"/>
        <v>0</v>
      </c>
      <c r="BA36" s="247">
        <f t="shared" si="10"/>
        <v>0</v>
      </c>
      <c r="BB36" s="248">
        <f t="shared" si="10"/>
        <v>0</v>
      </c>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row>
    <row r="37" spans="1:117" s="244" customFormat="1" hidden="1">
      <c r="B37" s="395" t="s">
        <v>771</v>
      </c>
      <c r="C37" s="396"/>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row>
    <row r="38" spans="1:117" s="244" customFormat="1" hidden="1">
      <c r="B38" s="249" t="s">
        <v>772</v>
      </c>
      <c r="C38" s="250"/>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23"/>
      <c r="BD38" s="223"/>
      <c r="BE38" s="223"/>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row>
    <row r="39" spans="1:117" ht="15.75" thickBot="1">
      <c r="B39" s="232"/>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row>
    <row r="40" spans="1:117" s="225" customFormat="1" ht="15.75" thickBot="1">
      <c r="A40" s="402" t="s">
        <v>777</v>
      </c>
      <c r="B40" s="401"/>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row>
    <row r="41" spans="1:117" ht="15.75" thickBot="1">
      <c r="B41" s="221"/>
    </row>
    <row r="42" spans="1:117" ht="20.25" thickTop="1" thickBot="1">
      <c r="A42" s="257" t="s">
        <v>769</v>
      </c>
      <c r="B42" s="258" t="s">
        <v>472</v>
      </c>
      <c r="E42" s="259"/>
    </row>
    <row r="43" spans="1:117" ht="15.75" customHeight="1" thickTop="1">
      <c r="B43" s="399" t="s">
        <v>812</v>
      </c>
      <c r="C43" s="62"/>
      <c r="D43" s="498"/>
      <c r="E43" s="505"/>
      <c r="F43" s="505"/>
      <c r="G43" s="505"/>
    </row>
    <row r="44" spans="1:117" ht="12.75" customHeight="1">
      <c r="B44" s="399" t="s">
        <v>465</v>
      </c>
      <c r="C44" s="261">
        <f>C43*B7</f>
        <v>0</v>
      </c>
      <c r="E44" s="505"/>
      <c r="F44" s="505"/>
      <c r="G44" s="505"/>
    </row>
    <row r="45" spans="1:117" ht="15" customHeight="1">
      <c r="B45" s="399" t="s">
        <v>728</v>
      </c>
      <c r="C45" s="398">
        <f>C44*(1+'1.1 Current State (Building)'!B40)</f>
        <v>0</v>
      </c>
      <c r="E45" s="505"/>
      <c r="F45" s="505"/>
      <c r="G45" s="505"/>
    </row>
    <row r="46" spans="1:117" ht="15" customHeight="1">
      <c r="B46" s="262" t="s">
        <v>462</v>
      </c>
      <c r="C46" s="400">
        <f>SUM(C45:C45)</f>
        <v>0</v>
      </c>
      <c r="E46" s="505"/>
      <c r="F46" s="505"/>
      <c r="G46" s="505"/>
    </row>
    <row r="47" spans="1:117">
      <c r="B47" s="503" t="s">
        <v>811</v>
      </c>
      <c r="C47" s="504"/>
      <c r="D47" s="225"/>
      <c r="E47" s="225"/>
    </row>
    <row r="48" spans="1:117">
      <c r="B48" s="506" t="s">
        <v>814</v>
      </c>
      <c r="C48" s="515"/>
      <c r="E48" s="254"/>
    </row>
    <row r="49" spans="5:5">
      <c r="E49" s="254"/>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3:MF67"/>
  <sheetViews>
    <sheetView showGridLines="0" zoomScale="75" zoomScaleNormal="75" workbookViewId="0">
      <selection activeCell="B14" sqref="B14"/>
    </sheetView>
  </sheetViews>
  <sheetFormatPr baseColWidth="10" defaultColWidth="11.42578125" defaultRowHeight="15"/>
  <cols>
    <col min="1" max="1" width="67.28515625" style="225" customWidth="1"/>
    <col min="2" max="2" width="34.42578125" style="225" customWidth="1"/>
    <col min="3" max="3" width="34.5703125" style="225" customWidth="1"/>
    <col min="4" max="4" width="27.7109375" style="225" customWidth="1"/>
    <col min="5" max="5" width="38.140625" style="225" customWidth="1"/>
    <col min="6" max="6" width="33.140625" style="225" bestFit="1" customWidth="1"/>
    <col min="7" max="7" width="26.85546875" style="225" customWidth="1"/>
    <col min="8" max="8" width="16.7109375" style="225" hidden="1" customWidth="1"/>
    <col min="9" max="9" width="12.85546875" style="225" hidden="1" customWidth="1"/>
    <col min="10" max="10" width="11.42578125" style="226" customWidth="1"/>
    <col min="11" max="103" width="11.42578125" style="226"/>
    <col min="104" max="16384" width="11.42578125" style="225"/>
  </cols>
  <sheetData>
    <row r="3" spans="1:344" s="221" customFormat="1">
      <c r="A3" s="264" t="s">
        <v>249</v>
      </c>
      <c r="B3" s="265">
        <f>'1.1 Current State (Building)'!B2</f>
        <v>0</v>
      </c>
      <c r="IJ3" s="223"/>
      <c r="IK3" s="223"/>
      <c r="IL3" s="223"/>
      <c r="IM3" s="223"/>
      <c r="IN3" s="223"/>
      <c r="IO3" s="223"/>
      <c r="IP3" s="223"/>
      <c r="IQ3" s="223"/>
      <c r="IR3" s="223"/>
      <c r="IS3" s="223"/>
      <c r="IT3" s="223"/>
      <c r="IU3" s="223"/>
      <c r="IV3" s="223"/>
      <c r="IW3" s="223"/>
      <c r="IX3" s="223"/>
      <c r="IY3" s="223"/>
      <c r="IZ3" s="223"/>
      <c r="JA3" s="223"/>
      <c r="JB3" s="223"/>
      <c r="JC3" s="223"/>
      <c r="JD3" s="223"/>
      <c r="JE3" s="223"/>
      <c r="JF3" s="223"/>
      <c r="JG3" s="223"/>
      <c r="JH3" s="223"/>
      <c r="JI3" s="223"/>
      <c r="JJ3" s="223"/>
      <c r="JK3" s="223"/>
      <c r="JL3" s="223"/>
      <c r="JM3" s="223"/>
      <c r="JN3" s="223"/>
      <c r="JO3" s="223"/>
      <c r="JP3" s="223"/>
      <c r="JQ3" s="223"/>
      <c r="JR3" s="223"/>
      <c r="JS3" s="223"/>
      <c r="JT3" s="223"/>
      <c r="JU3" s="223"/>
      <c r="JV3" s="223"/>
      <c r="JW3" s="223"/>
      <c r="JX3" s="223"/>
      <c r="JY3" s="223"/>
      <c r="JZ3" s="223"/>
      <c r="KA3" s="223"/>
      <c r="KB3" s="223"/>
      <c r="KC3" s="223"/>
      <c r="KD3" s="223"/>
      <c r="KE3" s="223"/>
      <c r="KF3" s="223"/>
      <c r="KG3" s="223"/>
      <c r="KH3" s="223"/>
      <c r="KI3" s="223"/>
      <c r="KJ3" s="223"/>
      <c r="KK3" s="223"/>
      <c r="KL3" s="223"/>
      <c r="KM3" s="223"/>
      <c r="KN3" s="223"/>
      <c r="KO3" s="223"/>
      <c r="KP3" s="223"/>
      <c r="KQ3" s="223"/>
      <c r="KR3" s="223"/>
      <c r="KS3" s="223"/>
      <c r="KT3" s="223"/>
      <c r="KU3" s="223"/>
      <c r="KV3" s="223"/>
      <c r="KW3" s="223"/>
      <c r="KX3" s="223"/>
      <c r="KY3" s="223"/>
      <c r="KZ3" s="223"/>
      <c r="LA3" s="223"/>
      <c r="LB3" s="223"/>
      <c r="LC3" s="223"/>
      <c r="LD3" s="223"/>
      <c r="LE3" s="223"/>
      <c r="LF3" s="223"/>
      <c r="LG3" s="223"/>
      <c r="LH3" s="223"/>
      <c r="LI3" s="223"/>
      <c r="LJ3" s="223"/>
      <c r="LK3" s="223"/>
      <c r="LL3" s="223"/>
      <c r="LM3" s="223"/>
      <c r="LN3" s="223"/>
      <c r="LO3" s="223"/>
      <c r="LP3" s="223"/>
      <c r="LQ3" s="223"/>
      <c r="LR3" s="223"/>
      <c r="LS3" s="223"/>
      <c r="LT3" s="223"/>
      <c r="LU3" s="223"/>
      <c r="LV3" s="223"/>
      <c r="LW3" s="223"/>
      <c r="LX3" s="223"/>
      <c r="LY3" s="223"/>
      <c r="LZ3" s="223"/>
      <c r="MA3" s="223"/>
      <c r="MB3" s="223"/>
      <c r="MC3" s="223"/>
      <c r="MD3" s="223"/>
      <c r="ME3" s="223"/>
      <c r="MF3" s="223"/>
    </row>
    <row r="4" spans="1:344" s="221" customFormat="1">
      <c r="A4" s="264" t="s">
        <v>250</v>
      </c>
      <c r="B4" s="265">
        <f>'1.1 Current State (Building)'!B3</f>
        <v>0</v>
      </c>
      <c r="J4" s="225"/>
      <c r="IJ4" s="223"/>
      <c r="IK4" s="223"/>
      <c r="IL4" s="223"/>
      <c r="IM4" s="223"/>
      <c r="IN4" s="223"/>
      <c r="IO4" s="223"/>
      <c r="IP4" s="223"/>
      <c r="IQ4" s="223"/>
      <c r="IR4" s="223"/>
      <c r="IS4" s="223"/>
      <c r="IT4" s="223"/>
      <c r="IU4" s="223"/>
      <c r="IV4" s="223"/>
      <c r="IW4" s="223"/>
      <c r="IX4" s="223"/>
      <c r="IY4" s="223"/>
      <c r="IZ4" s="223"/>
      <c r="JA4" s="223"/>
      <c r="JB4" s="223"/>
      <c r="JC4" s="223"/>
      <c r="JD4" s="223"/>
      <c r="JE4" s="223"/>
      <c r="JF4" s="223"/>
      <c r="JG4" s="223"/>
      <c r="JH4" s="223"/>
      <c r="JI4" s="223"/>
      <c r="JJ4" s="223"/>
      <c r="JK4" s="223"/>
      <c r="JL4" s="223"/>
      <c r="JM4" s="223"/>
      <c r="JN4" s="223"/>
      <c r="JO4" s="223"/>
      <c r="JP4" s="223"/>
      <c r="JQ4" s="223"/>
      <c r="JR4" s="223"/>
      <c r="JS4" s="223"/>
      <c r="JT4" s="223"/>
      <c r="JU4" s="223"/>
      <c r="JV4" s="223"/>
      <c r="JW4" s="223"/>
      <c r="JX4" s="223"/>
      <c r="JY4" s="223"/>
      <c r="JZ4" s="223"/>
      <c r="KA4" s="223"/>
      <c r="KB4" s="223"/>
      <c r="KC4" s="223"/>
      <c r="KD4" s="223"/>
      <c r="KE4" s="223"/>
      <c r="KF4" s="223"/>
      <c r="KG4" s="223"/>
      <c r="KH4" s="223"/>
      <c r="KI4" s="223"/>
      <c r="KJ4" s="223"/>
      <c r="KK4" s="223"/>
      <c r="KL4" s="223"/>
      <c r="KM4" s="223"/>
      <c r="KN4" s="223"/>
      <c r="KO4" s="223"/>
      <c r="KP4" s="223"/>
      <c r="KQ4" s="223"/>
      <c r="KR4" s="223"/>
      <c r="KS4" s="223"/>
      <c r="KT4" s="223"/>
      <c r="KU4" s="223"/>
      <c r="KV4" s="223"/>
      <c r="KW4" s="223"/>
      <c r="KX4" s="223"/>
      <c r="KY4" s="223"/>
      <c r="KZ4" s="223"/>
      <c r="LA4" s="223"/>
      <c r="LB4" s="223"/>
      <c r="LC4" s="223"/>
      <c r="LD4" s="223"/>
      <c r="LE4" s="223"/>
      <c r="LF4" s="223"/>
      <c r="LG4" s="223"/>
      <c r="LH4" s="223"/>
      <c r="LI4" s="223"/>
      <c r="LJ4" s="223"/>
      <c r="LK4" s="223"/>
      <c r="LL4" s="223"/>
      <c r="LM4" s="223"/>
      <c r="LN4" s="223"/>
      <c r="LO4" s="223"/>
      <c r="LP4" s="223"/>
      <c r="LQ4" s="223"/>
      <c r="LR4" s="223"/>
      <c r="LS4" s="223"/>
      <c r="LT4" s="223"/>
      <c r="LU4" s="223"/>
      <c r="LV4" s="223"/>
      <c r="LW4" s="223"/>
      <c r="LX4" s="223"/>
      <c r="LY4" s="223"/>
      <c r="LZ4" s="223"/>
      <c r="MA4" s="223"/>
      <c r="MB4" s="223"/>
      <c r="MC4" s="223"/>
      <c r="MD4" s="223"/>
      <c r="ME4" s="223"/>
      <c r="MF4" s="223"/>
    </row>
    <row r="5" spans="1:344" s="221" customFormat="1" ht="15.75" customHeight="1">
      <c r="A5" s="264" t="s">
        <v>251</v>
      </c>
      <c r="B5" s="265">
        <f>'1.1 Current State (Building)'!B4</f>
        <v>0</v>
      </c>
      <c r="IJ5" s="223"/>
      <c r="IK5" s="223"/>
      <c r="IL5" s="223"/>
      <c r="IM5" s="223"/>
      <c r="IN5" s="223"/>
      <c r="IO5" s="223"/>
      <c r="IP5" s="223"/>
      <c r="IQ5" s="223"/>
      <c r="IR5" s="223"/>
      <c r="IS5" s="223"/>
      <c r="IT5" s="223"/>
      <c r="IU5" s="223"/>
      <c r="IV5" s="223"/>
      <c r="IW5" s="223"/>
      <c r="IX5" s="223"/>
      <c r="IY5" s="223"/>
      <c r="IZ5" s="223"/>
      <c r="JA5" s="223"/>
      <c r="JB5" s="223"/>
      <c r="JC5" s="223"/>
      <c r="JD5" s="223"/>
      <c r="JE5" s="223"/>
      <c r="JF5" s="223"/>
      <c r="JG5" s="223"/>
      <c r="JH5" s="223"/>
      <c r="JI5" s="223"/>
      <c r="JJ5" s="223"/>
      <c r="JK5" s="223"/>
      <c r="JL5" s="223"/>
      <c r="JM5" s="223"/>
      <c r="JN5" s="223"/>
      <c r="JO5" s="223"/>
      <c r="JP5" s="223"/>
      <c r="JQ5" s="223"/>
      <c r="JR5" s="223"/>
      <c r="JS5" s="223"/>
      <c r="JT5" s="223"/>
      <c r="JU5" s="223"/>
      <c r="JV5" s="223"/>
      <c r="JW5" s="223"/>
      <c r="JX5" s="223"/>
      <c r="JY5" s="223"/>
      <c r="JZ5" s="223"/>
      <c r="KA5" s="223"/>
      <c r="KB5" s="223"/>
      <c r="KC5" s="223"/>
      <c r="KD5" s="223"/>
      <c r="KE5" s="223"/>
      <c r="KF5" s="223"/>
      <c r="KG5" s="223"/>
      <c r="KH5" s="223"/>
      <c r="KI5" s="223"/>
      <c r="KJ5" s="223"/>
      <c r="KK5" s="223"/>
      <c r="KL5" s="223"/>
      <c r="KM5" s="223"/>
      <c r="KN5" s="223"/>
      <c r="KO5" s="223"/>
      <c r="KP5" s="223"/>
      <c r="KQ5" s="223"/>
      <c r="KR5" s="223"/>
      <c r="KS5" s="223"/>
      <c r="KT5" s="223"/>
      <c r="KU5" s="223"/>
      <c r="KV5" s="223"/>
      <c r="KW5" s="223"/>
      <c r="KX5" s="223"/>
      <c r="KY5" s="223"/>
      <c r="KZ5" s="223"/>
      <c r="LA5" s="223"/>
      <c r="LB5" s="223"/>
      <c r="LC5" s="223"/>
      <c r="LD5" s="223"/>
      <c r="LE5" s="223"/>
      <c r="LF5" s="223"/>
      <c r="LG5" s="223"/>
      <c r="LH5" s="223"/>
      <c r="LI5" s="223"/>
      <c r="LJ5" s="223"/>
      <c r="LK5" s="223"/>
      <c r="LL5" s="223"/>
      <c r="LM5" s="223"/>
      <c r="LN5" s="223"/>
      <c r="LO5" s="223"/>
      <c r="LP5" s="223"/>
      <c r="LQ5" s="223"/>
      <c r="LR5" s="223"/>
      <c r="LS5" s="223"/>
      <c r="LT5" s="223"/>
      <c r="LU5" s="223"/>
      <c r="LV5" s="223"/>
      <c r="LW5" s="223"/>
      <c r="LX5" s="223"/>
      <c r="LY5" s="223"/>
      <c r="LZ5" s="223"/>
      <c r="MA5" s="223"/>
      <c r="MB5" s="223"/>
      <c r="MC5" s="223"/>
      <c r="MD5" s="223"/>
      <c r="ME5" s="223"/>
      <c r="MF5" s="223"/>
    </row>
    <row r="6" spans="1:344">
      <c r="A6" s="264" t="s">
        <v>776</v>
      </c>
      <c r="B6" s="266">
        <f>'1.1 Current State (Building)'!B7</f>
        <v>0</v>
      </c>
    </row>
    <row r="7" spans="1:344">
      <c r="B7" s="221"/>
      <c r="C7" s="221"/>
    </row>
    <row r="9" spans="1:344" ht="15.75" thickBot="1"/>
    <row r="10" spans="1:344" s="268" customFormat="1" ht="15.75" thickBot="1">
      <c r="A10" s="267" t="s">
        <v>477</v>
      </c>
      <c r="G10" s="269"/>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row>
    <row r="11" spans="1:344">
      <c r="A11" s="221" t="s">
        <v>766</v>
      </c>
    </row>
    <row r="12" spans="1:344" ht="15" customHeight="1">
      <c r="A12" s="270" t="s">
        <v>765</v>
      </c>
      <c r="B12" s="270" t="s">
        <v>764</v>
      </c>
      <c r="C12" s="284" t="s">
        <v>801</v>
      </c>
      <c r="D12" s="270" t="s">
        <v>800</v>
      </c>
      <c r="E12" s="290" t="s">
        <v>799</v>
      </c>
      <c r="F12" s="270" t="s">
        <v>483</v>
      </c>
    </row>
    <row r="13" spans="1:344" s="277" customFormat="1" ht="27" customHeight="1" thickBot="1">
      <c r="A13" s="226"/>
      <c r="B13" s="273"/>
      <c r="C13" s="273"/>
      <c r="D13" s="273"/>
      <c r="E13" s="274"/>
      <c r="F13" s="275"/>
      <c r="G13" s="226"/>
      <c r="H13" s="276"/>
      <c r="I13" s="27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row>
    <row r="14" spans="1:344" ht="30.75" thickBot="1">
      <c r="A14" s="403" t="s">
        <v>489</v>
      </c>
      <c r="B14" s="520" t="s">
        <v>759</v>
      </c>
      <c r="C14" s="415" t="s">
        <v>786</v>
      </c>
      <c r="D14" s="415" t="s">
        <v>803</v>
      </c>
      <c r="E14" s="416" t="s">
        <v>802</v>
      </c>
      <c r="F14" s="417" t="s">
        <v>760</v>
      </c>
      <c r="H14" s="271"/>
      <c r="I14" s="271"/>
    </row>
    <row r="15" spans="1:344">
      <c r="A15" s="272"/>
      <c r="B15" s="421"/>
      <c r="C15" s="500" t="s">
        <v>810</v>
      </c>
      <c r="D15" s="507">
        <f>'1.1 Current State (Building)'!B7</f>
        <v>0</v>
      </c>
      <c r="E15" s="501"/>
      <c r="F15" s="499">
        <f>IF(B15="X",D15*E15,0)</f>
        <v>0</v>
      </c>
      <c r="H15" s="271"/>
      <c r="I15" s="271"/>
    </row>
    <row r="16" spans="1:344">
      <c r="A16" s="272"/>
      <c r="B16" s="421"/>
      <c r="C16" s="436" t="s">
        <v>805</v>
      </c>
      <c r="D16" s="507">
        <f>'1.1 Current State (Building)'!B7</f>
        <v>0</v>
      </c>
      <c r="E16" s="502"/>
      <c r="F16" s="499">
        <f t="shared" ref="F16:F20" si="0">IF(B16="X",D16*E16,0)</f>
        <v>0</v>
      </c>
      <c r="H16" s="271"/>
      <c r="I16" s="271"/>
    </row>
    <row r="17" spans="1:9">
      <c r="A17" s="272"/>
      <c r="B17" s="421"/>
      <c r="C17" s="500" t="s">
        <v>806</v>
      </c>
      <c r="D17" s="507">
        <f>'1.1 Current State (Building)'!B7</f>
        <v>0</v>
      </c>
      <c r="E17" s="501"/>
      <c r="F17" s="499">
        <f t="shared" si="0"/>
        <v>0</v>
      </c>
      <c r="H17" s="271"/>
      <c r="I17" s="271"/>
    </row>
    <row r="18" spans="1:9">
      <c r="A18" s="272"/>
      <c r="B18" s="421"/>
      <c r="C18" s="500" t="s">
        <v>807</v>
      </c>
      <c r="D18" s="507">
        <f>'1.1 Current State (Building)'!B7</f>
        <v>0</v>
      </c>
      <c r="E18" s="501"/>
      <c r="F18" s="499">
        <f t="shared" si="0"/>
        <v>0</v>
      </c>
      <c r="H18" s="271"/>
      <c r="I18" s="271"/>
    </row>
    <row r="19" spans="1:9">
      <c r="A19" s="272"/>
      <c r="B19" s="421"/>
      <c r="C19" s="500" t="s">
        <v>808</v>
      </c>
      <c r="D19" s="507">
        <f>'1.1 Current State (Building)'!B7</f>
        <v>0</v>
      </c>
      <c r="E19" s="501"/>
      <c r="F19" s="499">
        <f t="shared" si="0"/>
        <v>0</v>
      </c>
      <c r="H19" s="271"/>
      <c r="I19" s="271"/>
    </row>
    <row r="20" spans="1:9">
      <c r="A20" s="272"/>
      <c r="B20" s="421"/>
      <c r="C20" s="500" t="s">
        <v>809</v>
      </c>
      <c r="D20" s="507">
        <f>'1.1 Current State (Building)'!B7</f>
        <v>0</v>
      </c>
      <c r="E20" s="501"/>
      <c r="F20" s="499">
        <f t="shared" si="0"/>
        <v>0</v>
      </c>
      <c r="H20" s="271"/>
      <c r="I20" s="271"/>
    </row>
    <row r="21" spans="1:9">
      <c r="A21" s="272"/>
      <c r="B21" s="421"/>
      <c r="C21" s="279" t="s">
        <v>778</v>
      </c>
      <c r="D21" s="218"/>
      <c r="E21" s="420"/>
      <c r="F21" s="280">
        <f>IF(B21="X",D21*E21,0)</f>
        <v>0</v>
      </c>
      <c r="H21" s="271"/>
      <c r="I21" s="271"/>
    </row>
    <row r="22" spans="1:9">
      <c r="A22" s="272"/>
      <c r="B22" s="421"/>
      <c r="C22" s="279" t="s">
        <v>779</v>
      </c>
      <c r="D22" s="218"/>
      <c r="E22" s="420"/>
      <c r="F22" s="280">
        <f>IF(B22="X",D22*E22,0)</f>
        <v>0</v>
      </c>
      <c r="H22" s="271"/>
      <c r="I22" s="271"/>
    </row>
    <row r="23" spans="1:9">
      <c r="A23" s="272"/>
      <c r="B23" s="421"/>
      <c r="C23" s="279" t="s">
        <v>780</v>
      </c>
      <c r="D23" s="218"/>
      <c r="E23" s="420"/>
      <c r="F23" s="280">
        <f t="shared" ref="F23:F25" si="1">IF(B23="X",D23*E23,0)</f>
        <v>0</v>
      </c>
      <c r="H23" s="271"/>
      <c r="I23" s="271"/>
    </row>
    <row r="24" spans="1:9">
      <c r="A24" s="272"/>
      <c r="B24" s="421"/>
      <c r="C24" s="497" t="s">
        <v>804</v>
      </c>
      <c r="D24" s="218"/>
      <c r="E24" s="420"/>
      <c r="F24" s="280">
        <f t="shared" si="1"/>
        <v>0</v>
      </c>
      <c r="H24" s="271"/>
      <c r="I24" s="271"/>
    </row>
    <row r="25" spans="1:9">
      <c r="A25" s="272"/>
      <c r="B25" s="421"/>
      <c r="C25" s="279" t="s">
        <v>781</v>
      </c>
      <c r="D25" s="495"/>
      <c r="E25" s="496"/>
      <c r="F25" s="280">
        <f t="shared" si="1"/>
        <v>0</v>
      </c>
      <c r="H25" s="271"/>
      <c r="I25" s="271"/>
    </row>
    <row r="26" spans="1:9" ht="15.75" thickBot="1">
      <c r="A26" s="272"/>
      <c r="B26" s="272"/>
      <c r="C26" s="272"/>
      <c r="D26" s="272"/>
      <c r="E26" s="418" t="s">
        <v>813</v>
      </c>
      <c r="F26" s="419">
        <f>SUM(F15:F20)</f>
        <v>0</v>
      </c>
      <c r="G26" s="272"/>
      <c r="H26" s="272"/>
      <c r="I26" s="272"/>
    </row>
    <row r="27" spans="1:9" ht="21" customHeight="1" thickBot="1">
      <c r="A27" s="272"/>
      <c r="B27" s="278"/>
      <c r="C27" s="281"/>
      <c r="E27" s="418" t="s">
        <v>758</v>
      </c>
      <c r="F27" s="419">
        <f>SUM(F21:F25)</f>
        <v>0</v>
      </c>
      <c r="H27" s="271"/>
      <c r="I27" s="271"/>
    </row>
    <row r="28" spans="1:9" ht="19.5" thickBot="1">
      <c r="E28" s="282" t="s">
        <v>492</v>
      </c>
      <c r="F28" s="283">
        <f>SUM(F26)+F27</f>
        <v>0</v>
      </c>
    </row>
    <row r="29" spans="1:9" ht="21.95" customHeight="1">
      <c r="C29" s="271"/>
      <c r="D29" s="271"/>
    </row>
    <row r="31" spans="1:9" hidden="1">
      <c r="C31" s="285" t="s">
        <v>763</v>
      </c>
      <c r="D31" s="285" t="s">
        <v>478</v>
      </c>
      <c r="E31" s="285" t="s">
        <v>484</v>
      </c>
      <c r="F31" s="288" t="s">
        <v>482</v>
      </c>
      <c r="G31" s="285" t="s">
        <v>481</v>
      </c>
    </row>
    <row r="32" spans="1:9" hidden="1">
      <c r="C32" s="279" t="s">
        <v>778</v>
      </c>
      <c r="D32" s="286" t="str">
        <f>IF(F21&gt;0,"YES","NO")</f>
        <v>NO</v>
      </c>
      <c r="E32" s="161"/>
      <c r="F32" s="289">
        <v>0</v>
      </c>
      <c r="G32" s="287" t="e">
        <f>F32*#REF!</f>
        <v>#REF!</v>
      </c>
      <c r="H32" s="271" t="e">
        <f>F21/E32</f>
        <v>#DIV/0!</v>
      </c>
    </row>
    <row r="33" spans="3:8" hidden="1">
      <c r="C33" s="279" t="s">
        <v>779</v>
      </c>
      <c r="D33" s="286" t="str">
        <f>IF(F22&gt;0,"YES","NO")</f>
        <v>NO</v>
      </c>
      <c r="E33" s="161"/>
      <c r="F33" s="289">
        <v>0</v>
      </c>
      <c r="G33" s="287" t="e">
        <f>F33*#REF!</f>
        <v>#REF!</v>
      </c>
      <c r="H33" s="271" t="e">
        <f>F22/E33</f>
        <v>#DIV/0!</v>
      </c>
    </row>
    <row r="34" spans="3:8" hidden="1">
      <c r="C34" s="279" t="s">
        <v>780</v>
      </c>
      <c r="D34" s="286" t="str">
        <f>IF(F23&gt;0,"YES","NO")</f>
        <v>NO</v>
      </c>
      <c r="E34" s="161"/>
      <c r="F34" s="289">
        <v>0</v>
      </c>
      <c r="G34" s="287" t="e">
        <f>F34*#REF!</f>
        <v>#REF!</v>
      </c>
      <c r="H34" s="271" t="e">
        <f>F23/E34</f>
        <v>#DIV/0!</v>
      </c>
    </row>
    <row r="35" spans="3:8" hidden="1">
      <c r="C35" s="279" t="s">
        <v>781</v>
      </c>
      <c r="D35" s="286" t="str">
        <f>IF(F24&gt;0,"YES","NO")</f>
        <v>NO</v>
      </c>
      <c r="E35" s="161"/>
      <c r="F35" s="289">
        <v>0</v>
      </c>
      <c r="G35" s="287" t="e">
        <f>F35*#REF!</f>
        <v>#REF!</v>
      </c>
      <c r="H35" s="271" t="e">
        <f>F24/E35</f>
        <v>#DIV/0!</v>
      </c>
    </row>
    <row r="67" spans="3:3">
      <c r="C67" s="225" t="b">
        <f>IF('1.2 Investment estimation'!B21="X",'1.2 Investment estimation'!D21)</f>
        <v>0</v>
      </c>
    </row>
  </sheetData>
  <phoneticPr fontId="40"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3:OR130"/>
  <sheetViews>
    <sheetView topLeftCell="A22" zoomScale="70" zoomScaleNormal="70" workbookViewId="0">
      <selection activeCell="C50" sqref="C50"/>
    </sheetView>
  </sheetViews>
  <sheetFormatPr baseColWidth="10" defaultColWidth="11.42578125" defaultRowHeight="15"/>
  <cols>
    <col min="1" max="1" width="43" style="221" customWidth="1"/>
    <col min="2" max="2" width="90.28515625" style="222" customWidth="1"/>
    <col min="3" max="3" width="33.7109375" style="221" bestFit="1" customWidth="1"/>
    <col min="4" max="4" width="19.42578125" style="221" bestFit="1" customWidth="1"/>
    <col min="5" max="5" width="17.140625" style="221" bestFit="1" customWidth="1"/>
    <col min="6" max="6" width="20" style="221" bestFit="1" customWidth="1"/>
    <col min="7" max="7" width="18.28515625" style="221" bestFit="1" customWidth="1"/>
    <col min="8" max="8" width="20.7109375" style="221" bestFit="1" customWidth="1"/>
    <col min="9" max="9" width="19.140625" style="221" bestFit="1" customWidth="1"/>
    <col min="10" max="10" width="18.85546875" style="221" bestFit="1" customWidth="1"/>
    <col min="11" max="13" width="17.140625" style="221" bestFit="1" customWidth="1"/>
    <col min="14" max="15" width="16.7109375" style="221" bestFit="1" customWidth="1"/>
    <col min="16" max="16" width="17.140625" style="221" bestFit="1" customWidth="1"/>
    <col min="17" max="17" width="16.7109375" style="221" bestFit="1" customWidth="1"/>
    <col min="18" max="18" width="16.28515625" style="221" bestFit="1" customWidth="1"/>
    <col min="19" max="21" width="17.140625" style="221" bestFit="1" customWidth="1"/>
    <col min="22" max="24" width="16.7109375" style="221" bestFit="1" customWidth="1"/>
    <col min="25" max="25" width="18.28515625" style="221" customWidth="1"/>
    <col min="26" max="26" width="17.140625" style="221" bestFit="1" customWidth="1"/>
    <col min="27" max="27" width="16.28515625" style="221" bestFit="1" customWidth="1"/>
    <col min="28" max="28" width="17.140625" style="221" bestFit="1" customWidth="1"/>
    <col min="29" max="29" width="16.7109375" style="221" bestFit="1" customWidth="1"/>
    <col min="30" max="31" width="18.85546875" style="221" bestFit="1" customWidth="1"/>
    <col min="32" max="33" width="17.140625" style="221" bestFit="1" customWidth="1"/>
    <col min="34" max="34" width="17.28515625" style="221" bestFit="1" customWidth="1"/>
    <col min="35" max="36" width="18.42578125" style="221" bestFit="1" customWidth="1"/>
    <col min="37" max="37" width="18.85546875" style="221" bestFit="1" customWidth="1"/>
    <col min="38" max="40" width="18.42578125" style="221" bestFit="1" customWidth="1"/>
    <col min="41" max="41" width="18.85546875" style="221" bestFit="1" customWidth="1"/>
    <col min="42" max="42" width="18.140625" style="221" bestFit="1" customWidth="1"/>
    <col min="43" max="44" width="18.85546875" style="221" bestFit="1" customWidth="1"/>
    <col min="45" max="45" width="22.140625" style="221" customWidth="1"/>
    <col min="46" max="47" width="18.85546875" style="221" bestFit="1" customWidth="1"/>
    <col min="48" max="48" width="18.42578125" style="221" bestFit="1" customWidth="1"/>
    <col min="49" max="49" width="19.28515625" style="221" bestFit="1" customWidth="1"/>
    <col min="50" max="50" width="18.85546875" style="221" bestFit="1" customWidth="1"/>
    <col min="51" max="52" width="19.28515625" style="221" bestFit="1" customWidth="1"/>
    <col min="53" max="53" width="21.140625" style="221" customWidth="1"/>
    <col min="54" max="54" width="19.28515625" style="221" bestFit="1" customWidth="1"/>
    <col min="55" max="77" width="16.42578125" style="221" hidden="1" customWidth="1"/>
    <col min="78" max="111" width="17.85546875" style="221" hidden="1" customWidth="1"/>
    <col min="112" max="146" width="19.140625" style="221" hidden="1" customWidth="1"/>
    <col min="147" max="181" width="21" style="221" hidden="1" customWidth="1"/>
    <col min="182" max="216" width="22.42578125" style="221" hidden="1" customWidth="1"/>
    <col min="217" max="242" width="23.7109375" style="221" hidden="1" customWidth="1"/>
    <col min="243" max="243" width="6.28515625" style="221" hidden="1" customWidth="1"/>
    <col min="244" max="344" width="11.42578125" style="223"/>
    <col min="345" max="16384" width="11.42578125" style="221"/>
  </cols>
  <sheetData>
    <row r="3" spans="1:344">
      <c r="A3" s="264" t="s">
        <v>249</v>
      </c>
      <c r="B3" s="265">
        <f>'1.1 Current State (Building)'!B2</f>
        <v>0</v>
      </c>
    </row>
    <row r="4" spans="1:344">
      <c r="A4" s="264" t="s">
        <v>250</v>
      </c>
      <c r="B4" s="265">
        <f>'1.1 Current State (Building)'!B3</f>
        <v>0</v>
      </c>
      <c r="J4" s="225"/>
    </row>
    <row r="5" spans="1:344" ht="15.75" customHeight="1">
      <c r="A5" s="264" t="s">
        <v>251</v>
      </c>
      <c r="B5" s="265">
        <f>'1.1 Current State (Building)'!B4</f>
        <v>0</v>
      </c>
    </row>
    <row r="6" spans="1:344" s="254" customFormat="1" ht="19.5" customHeight="1">
      <c r="A6" s="229"/>
      <c r="B6" s="291"/>
      <c r="IJ6" s="223"/>
      <c r="IK6" s="223"/>
      <c r="IL6" s="223"/>
      <c r="IM6" s="223"/>
      <c r="IN6" s="223"/>
      <c r="IO6" s="223"/>
      <c r="IP6" s="223"/>
      <c r="IQ6" s="223"/>
      <c r="IR6" s="223"/>
      <c r="IS6" s="223"/>
      <c r="IT6" s="223"/>
      <c r="IU6" s="223"/>
      <c r="IV6" s="223"/>
      <c r="IW6" s="223"/>
      <c r="IX6" s="223"/>
      <c r="IY6" s="223"/>
      <c r="IZ6" s="223"/>
      <c r="JA6" s="223"/>
      <c r="JB6" s="223"/>
      <c r="JC6" s="223"/>
      <c r="JD6" s="223"/>
      <c r="JE6" s="223"/>
      <c r="JF6" s="223"/>
      <c r="JG6" s="223"/>
      <c r="JH6" s="223"/>
      <c r="JI6" s="223"/>
      <c r="JJ6" s="223"/>
      <c r="JK6" s="223"/>
      <c r="JL6" s="223"/>
      <c r="JM6" s="223"/>
      <c r="JN6" s="223"/>
      <c r="JO6" s="223"/>
      <c r="JP6" s="223"/>
      <c r="JQ6" s="223"/>
      <c r="JR6" s="223"/>
      <c r="JS6" s="223"/>
      <c r="JT6" s="223"/>
      <c r="JU6" s="223"/>
      <c r="JV6" s="223"/>
      <c r="JW6" s="223"/>
      <c r="JX6" s="223"/>
      <c r="JY6" s="223"/>
      <c r="JZ6" s="223"/>
      <c r="KA6" s="223"/>
      <c r="KB6" s="223"/>
      <c r="KC6" s="223"/>
      <c r="KD6" s="223"/>
      <c r="KE6" s="223"/>
      <c r="KF6" s="223"/>
      <c r="KG6" s="223"/>
      <c r="KH6" s="223"/>
      <c r="KI6" s="223"/>
      <c r="KJ6" s="223"/>
      <c r="KK6" s="223"/>
      <c r="KL6" s="223"/>
      <c r="KM6" s="223"/>
      <c r="KN6" s="223"/>
      <c r="KO6" s="223"/>
      <c r="KP6" s="223"/>
      <c r="KQ6" s="223"/>
      <c r="KR6" s="223"/>
      <c r="KS6" s="223"/>
      <c r="KT6" s="223"/>
      <c r="KU6" s="223"/>
      <c r="KV6" s="223"/>
      <c r="KW6" s="223"/>
      <c r="KX6" s="223"/>
      <c r="KY6" s="223"/>
      <c r="KZ6" s="223"/>
      <c r="LA6" s="223"/>
      <c r="LB6" s="223"/>
      <c r="LC6" s="223"/>
      <c r="LD6" s="223"/>
      <c r="LE6" s="223"/>
      <c r="LF6" s="223"/>
      <c r="LG6" s="223"/>
      <c r="LH6" s="223"/>
      <c r="LI6" s="223"/>
      <c r="LJ6" s="223"/>
      <c r="LK6" s="223"/>
      <c r="LL6" s="223"/>
      <c r="LM6" s="223"/>
      <c r="LN6" s="223"/>
      <c r="LO6" s="223"/>
      <c r="LP6" s="223"/>
      <c r="LQ6" s="223"/>
      <c r="LR6" s="223"/>
      <c r="LS6" s="223"/>
      <c r="LT6" s="223"/>
      <c r="LU6" s="223"/>
      <c r="LV6" s="223"/>
      <c r="LW6" s="223"/>
      <c r="LX6" s="223"/>
      <c r="LY6" s="223"/>
      <c r="LZ6" s="223"/>
      <c r="MA6" s="223"/>
      <c r="MB6" s="223"/>
      <c r="MC6" s="223"/>
      <c r="MD6" s="223"/>
      <c r="ME6" s="223"/>
      <c r="MF6" s="223"/>
    </row>
    <row r="7" spans="1:344" s="254" customFormat="1" ht="33" customHeight="1">
      <c r="A7" s="229"/>
      <c r="B7" s="291"/>
      <c r="IJ7" s="223"/>
      <c r="IK7" s="223"/>
      <c r="IL7" s="223"/>
      <c r="IM7" s="223"/>
      <c r="IN7" s="223"/>
      <c r="IO7" s="223"/>
      <c r="IP7" s="223"/>
      <c r="IQ7" s="223"/>
      <c r="IR7" s="223"/>
      <c r="IS7" s="223"/>
      <c r="IT7" s="223"/>
      <c r="IU7" s="223"/>
      <c r="IV7" s="223"/>
      <c r="IW7" s="223"/>
      <c r="IX7" s="223"/>
      <c r="IY7" s="223"/>
      <c r="IZ7" s="223"/>
      <c r="JA7" s="223"/>
      <c r="JB7" s="223"/>
      <c r="JC7" s="223"/>
      <c r="JD7" s="223"/>
      <c r="JE7" s="223"/>
      <c r="JF7" s="223"/>
      <c r="JG7" s="223"/>
      <c r="JH7" s="223"/>
      <c r="JI7" s="223"/>
      <c r="JJ7" s="223"/>
      <c r="JK7" s="223"/>
      <c r="JL7" s="223"/>
      <c r="JM7" s="223"/>
      <c r="JN7" s="223"/>
      <c r="JO7" s="223"/>
      <c r="JP7" s="223"/>
      <c r="JQ7" s="223"/>
      <c r="JR7" s="223"/>
      <c r="JS7" s="223"/>
      <c r="JT7" s="223"/>
      <c r="JU7" s="223"/>
      <c r="JV7" s="223"/>
      <c r="JW7" s="223"/>
      <c r="JX7" s="223"/>
      <c r="JY7" s="223"/>
      <c r="JZ7" s="223"/>
      <c r="KA7" s="223"/>
      <c r="KB7" s="223"/>
      <c r="KC7" s="223"/>
      <c r="KD7" s="223"/>
      <c r="KE7" s="223"/>
      <c r="KF7" s="223"/>
      <c r="KG7" s="223"/>
      <c r="KH7" s="223"/>
      <c r="KI7" s="223"/>
      <c r="KJ7" s="223"/>
      <c r="KK7" s="223"/>
      <c r="KL7" s="223"/>
      <c r="KM7" s="223"/>
      <c r="KN7" s="223"/>
      <c r="KO7" s="223"/>
      <c r="KP7" s="223"/>
      <c r="KQ7" s="223"/>
      <c r="KR7" s="223"/>
      <c r="KS7" s="223"/>
      <c r="KT7" s="223"/>
      <c r="KU7" s="223"/>
      <c r="KV7" s="223"/>
      <c r="KW7" s="223"/>
      <c r="KX7" s="223"/>
      <c r="KY7" s="223"/>
      <c r="KZ7" s="223"/>
      <c r="LA7" s="223"/>
      <c r="LB7" s="223"/>
      <c r="LC7" s="223"/>
      <c r="LD7" s="223"/>
      <c r="LE7" s="223"/>
      <c r="LF7" s="223"/>
      <c r="LG7" s="223"/>
      <c r="LH7" s="223"/>
      <c r="LI7" s="223"/>
      <c r="LJ7" s="223"/>
      <c r="LK7" s="223"/>
      <c r="LL7" s="223"/>
      <c r="LM7" s="223"/>
      <c r="LN7" s="223"/>
      <c r="LO7" s="223"/>
      <c r="LP7" s="223"/>
      <c r="LQ7" s="223"/>
      <c r="LR7" s="223"/>
      <c r="LS7" s="223"/>
      <c r="LT7" s="223"/>
      <c r="LU7" s="223"/>
      <c r="LV7" s="223"/>
      <c r="LW7" s="223"/>
      <c r="LX7" s="223"/>
      <c r="LY7" s="223"/>
      <c r="LZ7" s="223"/>
      <c r="MA7" s="223"/>
      <c r="MB7" s="223"/>
      <c r="MC7" s="223"/>
      <c r="MD7" s="223"/>
      <c r="ME7" s="223"/>
      <c r="MF7" s="223"/>
    </row>
    <row r="8" spans="1:344" s="229" customFormat="1" ht="33" customHeight="1" thickBot="1"/>
    <row r="9" spans="1:344" ht="45">
      <c r="A9" s="292"/>
      <c r="B9" s="293" t="s">
        <v>784</v>
      </c>
      <c r="C9" s="294" t="s">
        <v>0</v>
      </c>
      <c r="D9" s="294" t="s">
        <v>57</v>
      </c>
      <c r="E9" s="294" t="s">
        <v>427</v>
      </c>
      <c r="F9" s="294" t="s">
        <v>428</v>
      </c>
      <c r="G9" s="294" t="s">
        <v>429</v>
      </c>
      <c r="H9" s="295" t="s">
        <v>432</v>
      </c>
    </row>
    <row r="10" spans="1:344">
      <c r="A10" s="296"/>
      <c r="B10" s="297" t="s">
        <v>785</v>
      </c>
      <c r="C10" s="81"/>
      <c r="D10" s="81"/>
      <c r="E10" s="81"/>
      <c r="F10" s="81"/>
      <c r="G10" s="81"/>
      <c r="H10" s="521">
        <v>0.01</v>
      </c>
    </row>
    <row r="11" spans="1:344">
      <c r="B11" s="298"/>
    </row>
    <row r="12" spans="1:344">
      <c r="A12" s="292"/>
      <c r="B12" s="299" t="s">
        <v>54</v>
      </c>
      <c r="C12" s="300" t="s">
        <v>55</v>
      </c>
      <c r="D12" s="300" t="s">
        <v>782</v>
      </c>
      <c r="E12" s="300" t="s">
        <v>468</v>
      </c>
      <c r="F12" s="300" t="s">
        <v>442</v>
      </c>
    </row>
    <row r="13" spans="1:344">
      <c r="A13" s="296"/>
      <c r="B13" s="297" t="str">
        <f>B10</f>
        <v>Selected Scenario in Sheet 1.2</v>
      </c>
      <c r="C13" s="301">
        <f>'1.2 Investment estimation'!F28</f>
        <v>0</v>
      </c>
      <c r="D13" s="494">
        <f>C14*C13</f>
        <v>0</v>
      </c>
      <c r="E13" s="302">
        <v>0</v>
      </c>
      <c r="F13" s="302">
        <f>C13-D13-E13</f>
        <v>0</v>
      </c>
    </row>
    <row r="14" spans="1:344">
      <c r="A14" s="223"/>
      <c r="B14" s="297" t="s">
        <v>783</v>
      </c>
      <c r="C14" s="493"/>
      <c r="D14" s="430"/>
      <c r="F14" s="430"/>
    </row>
    <row r="15" spans="1:344">
      <c r="A15" s="223"/>
      <c r="B15" s="431"/>
    </row>
    <row r="16" spans="1:344" s="227" customFormat="1" ht="24" thickBot="1">
      <c r="A16" s="303"/>
      <c r="B16" s="304"/>
      <c r="C16" s="303"/>
      <c r="D16" s="228" t="s">
        <v>2</v>
      </c>
      <c r="E16" s="228" t="s">
        <v>1</v>
      </c>
      <c r="F16" s="228" t="s">
        <v>3</v>
      </c>
      <c r="G16" s="228" t="s">
        <v>4</v>
      </c>
      <c r="H16" s="228" t="s">
        <v>5</v>
      </c>
      <c r="I16" s="228" t="s">
        <v>6</v>
      </c>
      <c r="J16" s="228" t="s">
        <v>7</v>
      </c>
      <c r="K16" s="228" t="s">
        <v>8</v>
      </c>
      <c r="L16" s="228" t="s">
        <v>9</v>
      </c>
      <c r="M16" s="228" t="s">
        <v>10</v>
      </c>
      <c r="N16" s="228" t="s">
        <v>11</v>
      </c>
      <c r="O16" s="228" t="s">
        <v>12</v>
      </c>
      <c r="P16" s="228" t="s">
        <v>13</v>
      </c>
      <c r="Q16" s="228" t="s">
        <v>14</v>
      </c>
      <c r="R16" s="228" t="s">
        <v>15</v>
      </c>
      <c r="S16" s="228" t="s">
        <v>16</v>
      </c>
      <c r="T16" s="228" t="s">
        <v>17</v>
      </c>
      <c r="U16" s="228" t="s">
        <v>18</v>
      </c>
      <c r="V16" s="228" t="s">
        <v>19</v>
      </c>
      <c r="W16" s="228" t="s">
        <v>20</v>
      </c>
      <c r="X16" s="228" t="s">
        <v>21</v>
      </c>
      <c r="Y16" s="228" t="s">
        <v>22</v>
      </c>
      <c r="Z16" s="228" t="s">
        <v>23</v>
      </c>
      <c r="AA16" s="228" t="s">
        <v>24</v>
      </c>
      <c r="AB16" s="228" t="s">
        <v>25</v>
      </c>
      <c r="AC16" s="228" t="s">
        <v>26</v>
      </c>
      <c r="AD16" s="228" t="s">
        <v>27</v>
      </c>
      <c r="AE16" s="228" t="s">
        <v>28</v>
      </c>
      <c r="AF16" s="228" t="s">
        <v>29</v>
      </c>
      <c r="AG16" s="228" t="s">
        <v>30</v>
      </c>
      <c r="AH16" s="228" t="s">
        <v>31</v>
      </c>
      <c r="AI16" s="228" t="s">
        <v>32</v>
      </c>
      <c r="AJ16" s="228" t="s">
        <v>33</v>
      </c>
      <c r="AK16" s="228" t="s">
        <v>34</v>
      </c>
      <c r="AL16" s="228" t="s">
        <v>35</v>
      </c>
      <c r="AM16" s="228" t="s">
        <v>36</v>
      </c>
      <c r="AN16" s="228" t="s">
        <v>37</v>
      </c>
      <c r="AO16" s="228" t="s">
        <v>38</v>
      </c>
      <c r="AP16" s="228" t="s">
        <v>39</v>
      </c>
      <c r="AQ16" s="228" t="s">
        <v>40</v>
      </c>
      <c r="AR16" s="228" t="s">
        <v>41</v>
      </c>
      <c r="AS16" s="228" t="s">
        <v>42</v>
      </c>
      <c r="AT16" s="228" t="s">
        <v>43</v>
      </c>
      <c r="AU16" s="228" t="s">
        <v>44</v>
      </c>
      <c r="AV16" s="228" t="s">
        <v>45</v>
      </c>
      <c r="AW16" s="228" t="s">
        <v>46</v>
      </c>
      <c r="AX16" s="228" t="s">
        <v>47</v>
      </c>
      <c r="AY16" s="228" t="s">
        <v>48</v>
      </c>
      <c r="AZ16" s="228" t="s">
        <v>49</v>
      </c>
      <c r="BA16" s="228" t="s">
        <v>50</v>
      </c>
      <c r="BB16" s="228" t="s">
        <v>51</v>
      </c>
      <c r="BC16" s="305" t="s">
        <v>60</v>
      </c>
      <c r="BD16" s="305" t="s">
        <v>61</v>
      </c>
      <c r="BE16" s="305" t="s">
        <v>62</v>
      </c>
      <c r="BF16" s="305" t="s">
        <v>63</v>
      </c>
      <c r="BG16" s="305" t="s">
        <v>64</v>
      </c>
      <c r="BH16" s="305" t="s">
        <v>65</v>
      </c>
      <c r="BI16" s="305" t="s">
        <v>66</v>
      </c>
      <c r="BJ16" s="305" t="s">
        <v>67</v>
      </c>
      <c r="BK16" s="305" t="s">
        <v>68</v>
      </c>
      <c r="BL16" s="305" t="s">
        <v>69</v>
      </c>
      <c r="BM16" s="305" t="s">
        <v>70</v>
      </c>
      <c r="BN16" s="305" t="s">
        <v>71</v>
      </c>
      <c r="BO16" s="305" t="s">
        <v>72</v>
      </c>
      <c r="BP16" s="305" t="s">
        <v>73</v>
      </c>
      <c r="BQ16" s="305" t="s">
        <v>74</v>
      </c>
      <c r="BR16" s="305" t="s">
        <v>75</v>
      </c>
      <c r="BS16" s="305" t="s">
        <v>76</v>
      </c>
      <c r="BT16" s="305" t="s">
        <v>77</v>
      </c>
      <c r="BU16" s="305" t="s">
        <v>78</v>
      </c>
      <c r="BV16" s="305" t="s">
        <v>79</v>
      </c>
      <c r="BW16" s="305" t="s">
        <v>80</v>
      </c>
      <c r="BX16" s="305" t="s">
        <v>81</v>
      </c>
      <c r="BY16" s="305" t="s">
        <v>82</v>
      </c>
      <c r="BZ16" s="305" t="s">
        <v>83</v>
      </c>
      <c r="CA16" s="305" t="s">
        <v>84</v>
      </c>
      <c r="CB16" s="305" t="s">
        <v>85</v>
      </c>
      <c r="CC16" s="305" t="s">
        <v>86</v>
      </c>
      <c r="CD16" s="305" t="s">
        <v>87</v>
      </c>
      <c r="CE16" s="305" t="s">
        <v>88</v>
      </c>
      <c r="CF16" s="305" t="s">
        <v>89</v>
      </c>
      <c r="CG16" s="305" t="s">
        <v>90</v>
      </c>
      <c r="CH16" s="305" t="s">
        <v>91</v>
      </c>
      <c r="CI16" s="305" t="s">
        <v>92</v>
      </c>
      <c r="CJ16" s="305" t="s">
        <v>93</v>
      </c>
      <c r="CK16" s="305" t="s">
        <v>94</v>
      </c>
      <c r="CL16" s="305" t="s">
        <v>95</v>
      </c>
      <c r="CM16" s="305" t="s">
        <v>96</v>
      </c>
      <c r="CN16" s="305" t="s">
        <v>97</v>
      </c>
      <c r="CO16" s="305" t="s">
        <v>98</v>
      </c>
      <c r="CP16" s="305" t="s">
        <v>99</v>
      </c>
      <c r="CQ16" s="305" t="s">
        <v>100</v>
      </c>
      <c r="CR16" s="305" t="s">
        <v>101</v>
      </c>
      <c r="CS16" s="305" t="s">
        <v>102</v>
      </c>
      <c r="CT16" s="305" t="s">
        <v>103</v>
      </c>
      <c r="CU16" s="305" t="s">
        <v>104</v>
      </c>
      <c r="CV16" s="305" t="s">
        <v>105</v>
      </c>
      <c r="CW16" s="305" t="s">
        <v>106</v>
      </c>
      <c r="CX16" s="305" t="s">
        <v>107</v>
      </c>
      <c r="CY16" s="305" t="s">
        <v>108</v>
      </c>
      <c r="CZ16" s="305" t="s">
        <v>109</v>
      </c>
      <c r="DA16" s="305" t="s">
        <v>110</v>
      </c>
      <c r="DB16" s="305" t="s">
        <v>111</v>
      </c>
      <c r="DC16" s="305" t="s">
        <v>112</v>
      </c>
      <c r="DD16" s="305" t="s">
        <v>113</v>
      </c>
      <c r="DE16" s="305" t="s">
        <v>114</v>
      </c>
      <c r="DF16" s="305" t="s">
        <v>115</v>
      </c>
      <c r="DG16" s="305" t="s">
        <v>116</v>
      </c>
      <c r="DH16" s="305" t="s">
        <v>117</v>
      </c>
      <c r="DI16" s="305" t="s">
        <v>118</v>
      </c>
      <c r="DJ16" s="305" t="s">
        <v>119</v>
      </c>
      <c r="DK16" s="305" t="s">
        <v>120</v>
      </c>
      <c r="DL16" s="305" t="s">
        <v>121</v>
      </c>
      <c r="DM16" s="305" t="s">
        <v>122</v>
      </c>
      <c r="DN16" s="305" t="s">
        <v>123</v>
      </c>
      <c r="DO16" s="305" t="s">
        <v>124</v>
      </c>
      <c r="DP16" s="305" t="s">
        <v>125</v>
      </c>
      <c r="DQ16" s="305" t="s">
        <v>126</v>
      </c>
      <c r="DR16" s="305" t="s">
        <v>127</v>
      </c>
      <c r="DS16" s="305" t="s">
        <v>128</v>
      </c>
      <c r="DT16" s="305" t="s">
        <v>129</v>
      </c>
      <c r="DU16" s="305" t="s">
        <v>130</v>
      </c>
      <c r="DV16" s="305" t="s">
        <v>131</v>
      </c>
      <c r="DW16" s="305" t="s">
        <v>132</v>
      </c>
      <c r="DX16" s="305" t="s">
        <v>133</v>
      </c>
      <c r="DY16" s="305" t="s">
        <v>134</v>
      </c>
      <c r="DZ16" s="305" t="s">
        <v>135</v>
      </c>
      <c r="EA16" s="305" t="s">
        <v>136</v>
      </c>
      <c r="EB16" s="305" t="s">
        <v>137</v>
      </c>
      <c r="EC16" s="305" t="s">
        <v>138</v>
      </c>
      <c r="ED16" s="305" t="s">
        <v>139</v>
      </c>
      <c r="EE16" s="305" t="s">
        <v>140</v>
      </c>
      <c r="EF16" s="305" t="s">
        <v>141</v>
      </c>
      <c r="EG16" s="305" t="s">
        <v>142</v>
      </c>
      <c r="EH16" s="305" t="s">
        <v>143</v>
      </c>
      <c r="EI16" s="305" t="s">
        <v>144</v>
      </c>
      <c r="EJ16" s="305" t="s">
        <v>145</v>
      </c>
      <c r="EK16" s="305" t="s">
        <v>146</v>
      </c>
      <c r="EL16" s="305" t="s">
        <v>147</v>
      </c>
      <c r="EM16" s="305" t="s">
        <v>148</v>
      </c>
      <c r="EN16" s="305" t="s">
        <v>149</v>
      </c>
      <c r="EO16" s="305" t="s">
        <v>150</v>
      </c>
      <c r="EP16" s="305" t="s">
        <v>151</v>
      </c>
      <c r="EQ16" s="305" t="s">
        <v>152</v>
      </c>
      <c r="ER16" s="305" t="s">
        <v>153</v>
      </c>
      <c r="ES16" s="305" t="s">
        <v>154</v>
      </c>
      <c r="ET16" s="305" t="s">
        <v>155</v>
      </c>
      <c r="EU16" s="305" t="s">
        <v>156</v>
      </c>
      <c r="EV16" s="305" t="s">
        <v>157</v>
      </c>
      <c r="EW16" s="305" t="s">
        <v>158</v>
      </c>
      <c r="EX16" s="305" t="s">
        <v>159</v>
      </c>
      <c r="EY16" s="305" t="s">
        <v>160</v>
      </c>
      <c r="EZ16" s="305" t="s">
        <v>161</v>
      </c>
      <c r="FA16" s="305" t="s">
        <v>162</v>
      </c>
      <c r="FB16" s="305" t="s">
        <v>163</v>
      </c>
      <c r="FC16" s="305" t="s">
        <v>164</v>
      </c>
      <c r="FD16" s="305" t="s">
        <v>165</v>
      </c>
      <c r="FE16" s="305" t="s">
        <v>166</v>
      </c>
      <c r="FF16" s="305" t="s">
        <v>167</v>
      </c>
      <c r="FG16" s="305" t="s">
        <v>168</v>
      </c>
      <c r="FH16" s="305" t="s">
        <v>169</v>
      </c>
      <c r="FI16" s="305" t="s">
        <v>170</v>
      </c>
      <c r="FJ16" s="305" t="s">
        <v>171</v>
      </c>
      <c r="FK16" s="305" t="s">
        <v>172</v>
      </c>
      <c r="FL16" s="305" t="s">
        <v>173</v>
      </c>
      <c r="FM16" s="305" t="s">
        <v>174</v>
      </c>
      <c r="FN16" s="305" t="s">
        <v>175</v>
      </c>
      <c r="FO16" s="305" t="s">
        <v>176</v>
      </c>
      <c r="FP16" s="305" t="s">
        <v>177</v>
      </c>
      <c r="FQ16" s="305" t="s">
        <v>178</v>
      </c>
      <c r="FR16" s="305" t="s">
        <v>179</v>
      </c>
      <c r="FS16" s="305" t="s">
        <v>180</v>
      </c>
      <c r="FT16" s="305" t="s">
        <v>181</v>
      </c>
      <c r="FU16" s="305" t="s">
        <v>182</v>
      </c>
      <c r="FV16" s="305" t="s">
        <v>183</v>
      </c>
      <c r="FW16" s="305" t="s">
        <v>184</v>
      </c>
      <c r="FX16" s="305" t="s">
        <v>185</v>
      </c>
      <c r="FY16" s="305" t="s">
        <v>186</v>
      </c>
      <c r="FZ16" s="305" t="s">
        <v>187</v>
      </c>
      <c r="GA16" s="305" t="s">
        <v>188</v>
      </c>
      <c r="GB16" s="305" t="s">
        <v>189</v>
      </c>
      <c r="GC16" s="305" t="s">
        <v>190</v>
      </c>
      <c r="GD16" s="305" t="s">
        <v>191</v>
      </c>
      <c r="GE16" s="305" t="s">
        <v>192</v>
      </c>
      <c r="GF16" s="305" t="s">
        <v>193</v>
      </c>
      <c r="GG16" s="305" t="s">
        <v>194</v>
      </c>
      <c r="GH16" s="305" t="s">
        <v>195</v>
      </c>
      <c r="GI16" s="305" t="s">
        <v>196</v>
      </c>
      <c r="GJ16" s="305" t="s">
        <v>197</v>
      </c>
      <c r="GK16" s="305" t="s">
        <v>198</v>
      </c>
      <c r="GL16" s="305" t="s">
        <v>199</v>
      </c>
      <c r="GM16" s="305" t="s">
        <v>200</v>
      </c>
      <c r="GN16" s="305" t="s">
        <v>201</v>
      </c>
      <c r="GO16" s="305" t="s">
        <v>202</v>
      </c>
      <c r="GP16" s="305" t="s">
        <v>203</v>
      </c>
      <c r="GQ16" s="305" t="s">
        <v>204</v>
      </c>
      <c r="GR16" s="305" t="s">
        <v>205</v>
      </c>
      <c r="GS16" s="305" t="s">
        <v>206</v>
      </c>
      <c r="GT16" s="305" t="s">
        <v>207</v>
      </c>
      <c r="GU16" s="305" t="s">
        <v>208</v>
      </c>
      <c r="GV16" s="305" t="s">
        <v>209</v>
      </c>
      <c r="GW16" s="305" t="s">
        <v>210</v>
      </c>
      <c r="GX16" s="305" t="s">
        <v>211</v>
      </c>
      <c r="GY16" s="305" t="s">
        <v>212</v>
      </c>
      <c r="GZ16" s="305" t="s">
        <v>213</v>
      </c>
      <c r="HA16" s="305" t="s">
        <v>214</v>
      </c>
      <c r="HB16" s="305" t="s">
        <v>215</v>
      </c>
      <c r="HC16" s="305" t="s">
        <v>216</v>
      </c>
      <c r="HD16" s="305" t="s">
        <v>217</v>
      </c>
      <c r="HE16" s="305" t="s">
        <v>218</v>
      </c>
      <c r="HF16" s="305" t="s">
        <v>219</v>
      </c>
      <c r="HG16" s="305" t="s">
        <v>220</v>
      </c>
      <c r="HH16" s="305" t="s">
        <v>221</v>
      </c>
      <c r="HI16" s="305" t="s">
        <v>222</v>
      </c>
      <c r="HJ16" s="305" t="s">
        <v>223</v>
      </c>
      <c r="HK16" s="305" t="s">
        <v>224</v>
      </c>
      <c r="HL16" s="305" t="s">
        <v>225</v>
      </c>
      <c r="HM16" s="305" t="s">
        <v>226</v>
      </c>
      <c r="HN16" s="305" t="s">
        <v>227</v>
      </c>
      <c r="HO16" s="305" t="s">
        <v>228</v>
      </c>
      <c r="HP16" s="305" t="s">
        <v>229</v>
      </c>
      <c r="HQ16" s="305" t="s">
        <v>230</v>
      </c>
      <c r="HR16" s="305" t="s">
        <v>231</v>
      </c>
      <c r="HS16" s="305" t="s">
        <v>232</v>
      </c>
      <c r="HT16" s="305" t="s">
        <v>233</v>
      </c>
      <c r="HU16" s="305" t="s">
        <v>234</v>
      </c>
      <c r="HV16" s="305" t="s">
        <v>235</v>
      </c>
      <c r="HW16" s="305" t="s">
        <v>236</v>
      </c>
      <c r="HX16" s="305" t="s">
        <v>237</v>
      </c>
      <c r="HY16" s="305" t="s">
        <v>238</v>
      </c>
      <c r="HZ16" s="305" t="s">
        <v>239</v>
      </c>
      <c r="IA16" s="305" t="s">
        <v>240</v>
      </c>
      <c r="IB16" s="305" t="s">
        <v>241</v>
      </c>
      <c r="IC16" s="305" t="s">
        <v>242</v>
      </c>
      <c r="ID16" s="305" t="s">
        <v>243</v>
      </c>
      <c r="IE16" s="305" t="s">
        <v>244</v>
      </c>
      <c r="IF16" s="305" t="s">
        <v>245</v>
      </c>
      <c r="IG16" s="305" t="s">
        <v>246</v>
      </c>
      <c r="IH16" s="305" t="s">
        <v>247</v>
      </c>
      <c r="II16" s="305" t="s">
        <v>248</v>
      </c>
      <c r="IJ16" s="229"/>
      <c r="IK16" s="229"/>
      <c r="IL16" s="229"/>
      <c r="IM16" s="229"/>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29"/>
      <c r="JP16" s="229"/>
      <c r="JQ16" s="229"/>
      <c r="JR16" s="229"/>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29"/>
      <c r="KU16" s="229"/>
      <c r="KV16" s="229"/>
      <c r="KW16" s="229"/>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29"/>
      <c r="LW16" s="229"/>
      <c r="LX16" s="229"/>
      <c r="LY16" s="229"/>
      <c r="LZ16" s="229"/>
      <c r="MA16" s="229"/>
      <c r="MB16" s="229"/>
      <c r="MC16" s="229"/>
      <c r="MD16" s="229"/>
      <c r="ME16" s="229"/>
      <c r="MF16" s="229"/>
    </row>
    <row r="17" spans="1:344" ht="15.75" thickBot="1">
      <c r="A17" s="254"/>
      <c r="B17" s="255" t="s">
        <v>742</v>
      </c>
      <c r="C17" s="478">
        <f>'1.1 Current State (Building)'!C13</f>
        <v>0</v>
      </c>
    </row>
    <row r="18" spans="1:344" ht="15.75" thickBot="1">
      <c r="A18" s="307" t="str">
        <f>'1.1 Current State (Building)'!A14</f>
        <v>Natural gas</v>
      </c>
      <c r="B18" s="255" t="s">
        <v>52</v>
      </c>
      <c r="C18" s="308">
        <f>'1.1 Current State (Building)'!C14</f>
        <v>0</v>
      </c>
      <c r="D18" s="231">
        <f>C18</f>
        <v>0</v>
      </c>
      <c r="E18" s="231">
        <f>D18*(1+$C$17)</f>
        <v>0</v>
      </c>
      <c r="F18" s="231">
        <f t="shared" ref="F18:BB18" si="0">E18*(1+$C$17)</f>
        <v>0</v>
      </c>
      <c r="G18" s="231">
        <f t="shared" si="0"/>
        <v>0</v>
      </c>
      <c r="H18" s="231">
        <f t="shared" si="0"/>
        <v>0</v>
      </c>
      <c r="I18" s="231">
        <f t="shared" si="0"/>
        <v>0</v>
      </c>
      <c r="J18" s="231">
        <f t="shared" si="0"/>
        <v>0</v>
      </c>
      <c r="K18" s="231">
        <f t="shared" si="0"/>
        <v>0</v>
      </c>
      <c r="L18" s="231">
        <f t="shared" si="0"/>
        <v>0</v>
      </c>
      <c r="M18" s="231">
        <f t="shared" si="0"/>
        <v>0</v>
      </c>
      <c r="N18" s="231">
        <f t="shared" si="0"/>
        <v>0</v>
      </c>
      <c r="O18" s="231">
        <f t="shared" si="0"/>
        <v>0</v>
      </c>
      <c r="P18" s="231">
        <f t="shared" si="0"/>
        <v>0</v>
      </c>
      <c r="Q18" s="231">
        <f t="shared" si="0"/>
        <v>0</v>
      </c>
      <c r="R18" s="231">
        <f t="shared" si="0"/>
        <v>0</v>
      </c>
      <c r="S18" s="231">
        <f t="shared" si="0"/>
        <v>0</v>
      </c>
      <c r="T18" s="231">
        <f t="shared" si="0"/>
        <v>0</v>
      </c>
      <c r="U18" s="231">
        <f t="shared" si="0"/>
        <v>0</v>
      </c>
      <c r="V18" s="231">
        <f t="shared" si="0"/>
        <v>0</v>
      </c>
      <c r="W18" s="231">
        <f t="shared" si="0"/>
        <v>0</v>
      </c>
      <c r="X18" s="231">
        <f t="shared" si="0"/>
        <v>0</v>
      </c>
      <c r="Y18" s="231">
        <f t="shared" si="0"/>
        <v>0</v>
      </c>
      <c r="Z18" s="231">
        <f t="shared" si="0"/>
        <v>0</v>
      </c>
      <c r="AA18" s="231">
        <f t="shared" si="0"/>
        <v>0</v>
      </c>
      <c r="AB18" s="231">
        <f t="shared" si="0"/>
        <v>0</v>
      </c>
      <c r="AC18" s="231">
        <f t="shared" si="0"/>
        <v>0</v>
      </c>
      <c r="AD18" s="231">
        <f t="shared" si="0"/>
        <v>0</v>
      </c>
      <c r="AE18" s="231">
        <f t="shared" si="0"/>
        <v>0</v>
      </c>
      <c r="AF18" s="231">
        <f t="shared" si="0"/>
        <v>0</v>
      </c>
      <c r="AG18" s="231">
        <f t="shared" si="0"/>
        <v>0</v>
      </c>
      <c r="AH18" s="231">
        <f t="shared" si="0"/>
        <v>0</v>
      </c>
      <c r="AI18" s="231">
        <f t="shared" si="0"/>
        <v>0</v>
      </c>
      <c r="AJ18" s="231">
        <f t="shared" si="0"/>
        <v>0</v>
      </c>
      <c r="AK18" s="231">
        <f t="shared" si="0"/>
        <v>0</v>
      </c>
      <c r="AL18" s="231">
        <f t="shared" si="0"/>
        <v>0</v>
      </c>
      <c r="AM18" s="231">
        <f t="shared" si="0"/>
        <v>0</v>
      </c>
      <c r="AN18" s="231">
        <f t="shared" si="0"/>
        <v>0</v>
      </c>
      <c r="AO18" s="231">
        <f t="shared" si="0"/>
        <v>0</v>
      </c>
      <c r="AP18" s="231">
        <f t="shared" si="0"/>
        <v>0</v>
      </c>
      <c r="AQ18" s="231">
        <f t="shared" si="0"/>
        <v>0</v>
      </c>
      <c r="AR18" s="231">
        <f t="shared" si="0"/>
        <v>0</v>
      </c>
      <c r="AS18" s="231">
        <f t="shared" si="0"/>
        <v>0</v>
      </c>
      <c r="AT18" s="231">
        <f t="shared" si="0"/>
        <v>0</v>
      </c>
      <c r="AU18" s="231">
        <f t="shared" si="0"/>
        <v>0</v>
      </c>
      <c r="AV18" s="231">
        <f t="shared" si="0"/>
        <v>0</v>
      </c>
      <c r="AW18" s="231">
        <f t="shared" si="0"/>
        <v>0</v>
      </c>
      <c r="AX18" s="231">
        <f t="shared" si="0"/>
        <v>0</v>
      </c>
      <c r="AY18" s="231">
        <f t="shared" si="0"/>
        <v>0</v>
      </c>
      <c r="AZ18" s="231">
        <f t="shared" si="0"/>
        <v>0</v>
      </c>
      <c r="BA18" s="231">
        <f t="shared" si="0"/>
        <v>0</v>
      </c>
      <c r="BB18" s="238">
        <f t="shared" si="0"/>
        <v>0</v>
      </c>
      <c r="BC18" s="237">
        <f t="shared" ref="BC18:BP18" si="1">BB18*$C$17</f>
        <v>0</v>
      </c>
      <c r="BD18" s="237">
        <f t="shared" si="1"/>
        <v>0</v>
      </c>
      <c r="BE18" s="237">
        <f t="shared" si="1"/>
        <v>0</v>
      </c>
      <c r="BF18" s="237">
        <f t="shared" si="1"/>
        <v>0</v>
      </c>
      <c r="BG18" s="237">
        <f t="shared" si="1"/>
        <v>0</v>
      </c>
      <c r="BH18" s="237">
        <f t="shared" si="1"/>
        <v>0</v>
      </c>
      <c r="BI18" s="237">
        <f t="shared" si="1"/>
        <v>0</v>
      </c>
      <c r="BJ18" s="237">
        <f t="shared" si="1"/>
        <v>0</v>
      </c>
      <c r="BK18" s="237">
        <f t="shared" si="1"/>
        <v>0</v>
      </c>
      <c r="BL18" s="237">
        <f t="shared" si="1"/>
        <v>0</v>
      </c>
      <c r="BM18" s="237">
        <f t="shared" si="1"/>
        <v>0</v>
      </c>
      <c r="BN18" s="237">
        <f t="shared" si="1"/>
        <v>0</v>
      </c>
      <c r="BO18" s="237">
        <f t="shared" si="1"/>
        <v>0</v>
      </c>
      <c r="BP18" s="237">
        <f t="shared" si="1"/>
        <v>0</v>
      </c>
      <c r="BQ18" s="237">
        <f t="shared" ref="BQ18:EB18" si="2">BP18*$C$17</f>
        <v>0</v>
      </c>
      <c r="BR18" s="237">
        <f t="shared" si="2"/>
        <v>0</v>
      </c>
      <c r="BS18" s="237">
        <f t="shared" si="2"/>
        <v>0</v>
      </c>
      <c r="BT18" s="237">
        <f t="shared" si="2"/>
        <v>0</v>
      </c>
      <c r="BU18" s="237">
        <f t="shared" si="2"/>
        <v>0</v>
      </c>
      <c r="BV18" s="237">
        <f t="shared" si="2"/>
        <v>0</v>
      </c>
      <c r="BW18" s="237">
        <f t="shared" si="2"/>
        <v>0</v>
      </c>
      <c r="BX18" s="237">
        <f t="shared" si="2"/>
        <v>0</v>
      </c>
      <c r="BY18" s="237">
        <f t="shared" si="2"/>
        <v>0</v>
      </c>
      <c r="BZ18" s="237">
        <f t="shared" si="2"/>
        <v>0</v>
      </c>
      <c r="CA18" s="237">
        <f t="shared" si="2"/>
        <v>0</v>
      </c>
      <c r="CB18" s="237">
        <f t="shared" si="2"/>
        <v>0</v>
      </c>
      <c r="CC18" s="237">
        <f t="shared" si="2"/>
        <v>0</v>
      </c>
      <c r="CD18" s="237">
        <f t="shared" si="2"/>
        <v>0</v>
      </c>
      <c r="CE18" s="237">
        <f t="shared" si="2"/>
        <v>0</v>
      </c>
      <c r="CF18" s="237">
        <f t="shared" si="2"/>
        <v>0</v>
      </c>
      <c r="CG18" s="237">
        <f t="shared" si="2"/>
        <v>0</v>
      </c>
      <c r="CH18" s="237">
        <f t="shared" si="2"/>
        <v>0</v>
      </c>
      <c r="CI18" s="237">
        <f t="shared" si="2"/>
        <v>0</v>
      </c>
      <c r="CJ18" s="237">
        <f t="shared" si="2"/>
        <v>0</v>
      </c>
      <c r="CK18" s="237">
        <f t="shared" si="2"/>
        <v>0</v>
      </c>
      <c r="CL18" s="237">
        <f t="shared" si="2"/>
        <v>0</v>
      </c>
      <c r="CM18" s="237">
        <f t="shared" si="2"/>
        <v>0</v>
      </c>
      <c r="CN18" s="237">
        <f t="shared" si="2"/>
        <v>0</v>
      </c>
      <c r="CO18" s="237">
        <f t="shared" si="2"/>
        <v>0</v>
      </c>
      <c r="CP18" s="237">
        <f t="shared" si="2"/>
        <v>0</v>
      </c>
      <c r="CQ18" s="237">
        <f t="shared" si="2"/>
        <v>0</v>
      </c>
      <c r="CR18" s="237">
        <f t="shared" si="2"/>
        <v>0</v>
      </c>
      <c r="CS18" s="237">
        <f t="shared" si="2"/>
        <v>0</v>
      </c>
      <c r="CT18" s="237">
        <f t="shared" si="2"/>
        <v>0</v>
      </c>
      <c r="CU18" s="237">
        <f t="shared" si="2"/>
        <v>0</v>
      </c>
      <c r="CV18" s="237">
        <f t="shared" si="2"/>
        <v>0</v>
      </c>
      <c r="CW18" s="237">
        <f t="shared" si="2"/>
        <v>0</v>
      </c>
      <c r="CX18" s="237">
        <f t="shared" si="2"/>
        <v>0</v>
      </c>
      <c r="CY18" s="237">
        <f t="shared" si="2"/>
        <v>0</v>
      </c>
      <c r="CZ18" s="237">
        <f t="shared" si="2"/>
        <v>0</v>
      </c>
      <c r="DA18" s="237">
        <f t="shared" si="2"/>
        <v>0</v>
      </c>
      <c r="DB18" s="237">
        <f t="shared" si="2"/>
        <v>0</v>
      </c>
      <c r="DC18" s="237">
        <f t="shared" si="2"/>
        <v>0</v>
      </c>
      <c r="DD18" s="237">
        <f t="shared" si="2"/>
        <v>0</v>
      </c>
      <c r="DE18" s="237">
        <f t="shared" si="2"/>
        <v>0</v>
      </c>
      <c r="DF18" s="237">
        <f t="shared" si="2"/>
        <v>0</v>
      </c>
      <c r="DG18" s="237">
        <f t="shared" si="2"/>
        <v>0</v>
      </c>
      <c r="DH18" s="237">
        <f t="shared" si="2"/>
        <v>0</v>
      </c>
      <c r="DI18" s="237">
        <f t="shared" si="2"/>
        <v>0</v>
      </c>
      <c r="DJ18" s="237">
        <f t="shared" si="2"/>
        <v>0</v>
      </c>
      <c r="DK18" s="237">
        <f t="shared" si="2"/>
        <v>0</v>
      </c>
      <c r="DL18" s="237">
        <f t="shared" si="2"/>
        <v>0</v>
      </c>
      <c r="DM18" s="237">
        <f t="shared" si="2"/>
        <v>0</v>
      </c>
      <c r="DN18" s="237">
        <f t="shared" si="2"/>
        <v>0</v>
      </c>
      <c r="DO18" s="237">
        <f t="shared" si="2"/>
        <v>0</v>
      </c>
      <c r="DP18" s="237">
        <f t="shared" si="2"/>
        <v>0</v>
      </c>
      <c r="DQ18" s="237">
        <f t="shared" si="2"/>
        <v>0</v>
      </c>
      <c r="DR18" s="237">
        <f t="shared" si="2"/>
        <v>0</v>
      </c>
      <c r="DS18" s="237">
        <f t="shared" si="2"/>
        <v>0</v>
      </c>
      <c r="DT18" s="237">
        <f t="shared" si="2"/>
        <v>0</v>
      </c>
      <c r="DU18" s="237">
        <f t="shared" si="2"/>
        <v>0</v>
      </c>
      <c r="DV18" s="237">
        <f t="shared" si="2"/>
        <v>0</v>
      </c>
      <c r="DW18" s="237">
        <f t="shared" si="2"/>
        <v>0</v>
      </c>
      <c r="DX18" s="237">
        <f t="shared" si="2"/>
        <v>0</v>
      </c>
      <c r="DY18" s="237">
        <f t="shared" si="2"/>
        <v>0</v>
      </c>
      <c r="DZ18" s="237">
        <f t="shared" si="2"/>
        <v>0</v>
      </c>
      <c r="EA18" s="237">
        <f t="shared" si="2"/>
        <v>0</v>
      </c>
      <c r="EB18" s="237">
        <f t="shared" si="2"/>
        <v>0</v>
      </c>
      <c r="EC18" s="237">
        <f t="shared" ref="EC18:GN18" si="3">EB18*$C$17</f>
        <v>0</v>
      </c>
      <c r="ED18" s="237">
        <f t="shared" si="3"/>
        <v>0</v>
      </c>
      <c r="EE18" s="237">
        <f t="shared" si="3"/>
        <v>0</v>
      </c>
      <c r="EF18" s="237">
        <f t="shared" si="3"/>
        <v>0</v>
      </c>
      <c r="EG18" s="237">
        <f t="shared" si="3"/>
        <v>0</v>
      </c>
      <c r="EH18" s="237">
        <f t="shared" si="3"/>
        <v>0</v>
      </c>
      <c r="EI18" s="237">
        <f t="shared" si="3"/>
        <v>0</v>
      </c>
      <c r="EJ18" s="237">
        <f t="shared" si="3"/>
        <v>0</v>
      </c>
      <c r="EK18" s="237">
        <f t="shared" si="3"/>
        <v>0</v>
      </c>
      <c r="EL18" s="237">
        <f t="shared" si="3"/>
        <v>0</v>
      </c>
      <c r="EM18" s="237">
        <f t="shared" si="3"/>
        <v>0</v>
      </c>
      <c r="EN18" s="237">
        <f t="shared" si="3"/>
        <v>0</v>
      </c>
      <c r="EO18" s="237">
        <f t="shared" si="3"/>
        <v>0</v>
      </c>
      <c r="EP18" s="237">
        <f t="shared" si="3"/>
        <v>0</v>
      </c>
      <c r="EQ18" s="237">
        <f t="shared" si="3"/>
        <v>0</v>
      </c>
      <c r="ER18" s="237">
        <f t="shared" si="3"/>
        <v>0</v>
      </c>
      <c r="ES18" s="237">
        <f t="shared" si="3"/>
        <v>0</v>
      </c>
      <c r="ET18" s="237">
        <f t="shared" si="3"/>
        <v>0</v>
      </c>
      <c r="EU18" s="237">
        <f t="shared" si="3"/>
        <v>0</v>
      </c>
      <c r="EV18" s="237">
        <f t="shared" si="3"/>
        <v>0</v>
      </c>
      <c r="EW18" s="237">
        <f t="shared" si="3"/>
        <v>0</v>
      </c>
      <c r="EX18" s="237">
        <f t="shared" si="3"/>
        <v>0</v>
      </c>
      <c r="EY18" s="237">
        <f t="shared" si="3"/>
        <v>0</v>
      </c>
      <c r="EZ18" s="237">
        <f t="shared" si="3"/>
        <v>0</v>
      </c>
      <c r="FA18" s="237">
        <f t="shared" si="3"/>
        <v>0</v>
      </c>
      <c r="FB18" s="237">
        <f t="shared" si="3"/>
        <v>0</v>
      </c>
      <c r="FC18" s="237">
        <f t="shared" si="3"/>
        <v>0</v>
      </c>
      <c r="FD18" s="237">
        <f t="shared" si="3"/>
        <v>0</v>
      </c>
      <c r="FE18" s="237">
        <f t="shared" si="3"/>
        <v>0</v>
      </c>
      <c r="FF18" s="237">
        <f t="shared" si="3"/>
        <v>0</v>
      </c>
      <c r="FG18" s="237">
        <f t="shared" si="3"/>
        <v>0</v>
      </c>
      <c r="FH18" s="237">
        <f t="shared" si="3"/>
        <v>0</v>
      </c>
      <c r="FI18" s="237">
        <f t="shared" si="3"/>
        <v>0</v>
      </c>
      <c r="FJ18" s="237">
        <f t="shared" si="3"/>
        <v>0</v>
      </c>
      <c r="FK18" s="237">
        <f t="shared" si="3"/>
        <v>0</v>
      </c>
      <c r="FL18" s="237">
        <f t="shared" si="3"/>
        <v>0</v>
      </c>
      <c r="FM18" s="237">
        <f t="shared" si="3"/>
        <v>0</v>
      </c>
      <c r="FN18" s="237">
        <f t="shared" si="3"/>
        <v>0</v>
      </c>
      <c r="FO18" s="237">
        <f t="shared" si="3"/>
        <v>0</v>
      </c>
      <c r="FP18" s="237">
        <f t="shared" si="3"/>
        <v>0</v>
      </c>
      <c r="FQ18" s="237">
        <f t="shared" si="3"/>
        <v>0</v>
      </c>
      <c r="FR18" s="237">
        <f t="shared" si="3"/>
        <v>0</v>
      </c>
      <c r="FS18" s="237">
        <f t="shared" si="3"/>
        <v>0</v>
      </c>
      <c r="FT18" s="237">
        <f t="shared" si="3"/>
        <v>0</v>
      </c>
      <c r="FU18" s="237">
        <f t="shared" si="3"/>
        <v>0</v>
      </c>
      <c r="FV18" s="237">
        <f t="shared" si="3"/>
        <v>0</v>
      </c>
      <c r="FW18" s="237">
        <f t="shared" si="3"/>
        <v>0</v>
      </c>
      <c r="FX18" s="237">
        <f t="shared" si="3"/>
        <v>0</v>
      </c>
      <c r="FY18" s="237">
        <f t="shared" si="3"/>
        <v>0</v>
      </c>
      <c r="FZ18" s="237">
        <f t="shared" si="3"/>
        <v>0</v>
      </c>
      <c r="GA18" s="237">
        <f t="shared" si="3"/>
        <v>0</v>
      </c>
      <c r="GB18" s="237">
        <f t="shared" si="3"/>
        <v>0</v>
      </c>
      <c r="GC18" s="237">
        <f t="shared" si="3"/>
        <v>0</v>
      </c>
      <c r="GD18" s="237">
        <f t="shared" si="3"/>
        <v>0</v>
      </c>
      <c r="GE18" s="237">
        <f t="shared" si="3"/>
        <v>0</v>
      </c>
      <c r="GF18" s="237">
        <f t="shared" si="3"/>
        <v>0</v>
      </c>
      <c r="GG18" s="237">
        <f t="shared" si="3"/>
        <v>0</v>
      </c>
      <c r="GH18" s="237">
        <f t="shared" si="3"/>
        <v>0</v>
      </c>
      <c r="GI18" s="237">
        <f t="shared" si="3"/>
        <v>0</v>
      </c>
      <c r="GJ18" s="237">
        <f t="shared" si="3"/>
        <v>0</v>
      </c>
      <c r="GK18" s="237">
        <f t="shared" si="3"/>
        <v>0</v>
      </c>
      <c r="GL18" s="237">
        <f t="shared" si="3"/>
        <v>0</v>
      </c>
      <c r="GM18" s="237">
        <f t="shared" si="3"/>
        <v>0</v>
      </c>
      <c r="GN18" s="237">
        <f t="shared" si="3"/>
        <v>0</v>
      </c>
      <c r="GO18" s="237">
        <f t="shared" ref="GO18:II18" si="4">GN18*$C$17</f>
        <v>0</v>
      </c>
      <c r="GP18" s="237">
        <f t="shared" si="4"/>
        <v>0</v>
      </c>
      <c r="GQ18" s="237">
        <f t="shared" si="4"/>
        <v>0</v>
      </c>
      <c r="GR18" s="237">
        <f t="shared" si="4"/>
        <v>0</v>
      </c>
      <c r="GS18" s="237">
        <f t="shared" si="4"/>
        <v>0</v>
      </c>
      <c r="GT18" s="237">
        <f t="shared" si="4"/>
        <v>0</v>
      </c>
      <c r="GU18" s="237">
        <f t="shared" si="4"/>
        <v>0</v>
      </c>
      <c r="GV18" s="237">
        <f t="shared" si="4"/>
        <v>0</v>
      </c>
      <c r="GW18" s="237">
        <f t="shared" si="4"/>
        <v>0</v>
      </c>
      <c r="GX18" s="237">
        <f t="shared" si="4"/>
        <v>0</v>
      </c>
      <c r="GY18" s="237">
        <f t="shared" si="4"/>
        <v>0</v>
      </c>
      <c r="GZ18" s="237">
        <f t="shared" si="4"/>
        <v>0</v>
      </c>
      <c r="HA18" s="237">
        <f t="shared" si="4"/>
        <v>0</v>
      </c>
      <c r="HB18" s="237">
        <f t="shared" si="4"/>
        <v>0</v>
      </c>
      <c r="HC18" s="237">
        <f t="shared" si="4"/>
        <v>0</v>
      </c>
      <c r="HD18" s="237">
        <f t="shared" si="4"/>
        <v>0</v>
      </c>
      <c r="HE18" s="237">
        <f t="shared" si="4"/>
        <v>0</v>
      </c>
      <c r="HF18" s="237">
        <f t="shared" si="4"/>
        <v>0</v>
      </c>
      <c r="HG18" s="237">
        <f t="shared" si="4"/>
        <v>0</v>
      </c>
      <c r="HH18" s="237">
        <f t="shared" si="4"/>
        <v>0</v>
      </c>
      <c r="HI18" s="237">
        <f t="shared" si="4"/>
        <v>0</v>
      </c>
      <c r="HJ18" s="237">
        <f t="shared" si="4"/>
        <v>0</v>
      </c>
      <c r="HK18" s="237">
        <f t="shared" si="4"/>
        <v>0</v>
      </c>
      <c r="HL18" s="237">
        <f t="shared" si="4"/>
        <v>0</v>
      </c>
      <c r="HM18" s="237">
        <f t="shared" si="4"/>
        <v>0</v>
      </c>
      <c r="HN18" s="237">
        <f t="shared" si="4"/>
        <v>0</v>
      </c>
      <c r="HO18" s="237">
        <f t="shared" si="4"/>
        <v>0</v>
      </c>
      <c r="HP18" s="237">
        <f t="shared" si="4"/>
        <v>0</v>
      </c>
      <c r="HQ18" s="237">
        <f t="shared" si="4"/>
        <v>0</v>
      </c>
      <c r="HR18" s="237">
        <f t="shared" si="4"/>
        <v>0</v>
      </c>
      <c r="HS18" s="237">
        <f t="shared" si="4"/>
        <v>0</v>
      </c>
      <c r="HT18" s="237">
        <f t="shared" si="4"/>
        <v>0</v>
      </c>
      <c r="HU18" s="237">
        <f t="shared" si="4"/>
        <v>0</v>
      </c>
      <c r="HV18" s="237">
        <f t="shared" si="4"/>
        <v>0</v>
      </c>
      <c r="HW18" s="237">
        <f t="shared" si="4"/>
        <v>0</v>
      </c>
      <c r="HX18" s="237">
        <f t="shared" si="4"/>
        <v>0</v>
      </c>
      <c r="HY18" s="237">
        <f t="shared" si="4"/>
        <v>0</v>
      </c>
      <c r="HZ18" s="237">
        <f t="shared" si="4"/>
        <v>0</v>
      </c>
      <c r="IA18" s="237">
        <f t="shared" si="4"/>
        <v>0</v>
      </c>
      <c r="IB18" s="237">
        <f t="shared" si="4"/>
        <v>0</v>
      </c>
      <c r="IC18" s="237">
        <f t="shared" si="4"/>
        <v>0</v>
      </c>
      <c r="ID18" s="237">
        <f t="shared" si="4"/>
        <v>0</v>
      </c>
      <c r="IE18" s="237">
        <f t="shared" si="4"/>
        <v>0</v>
      </c>
      <c r="IF18" s="237">
        <f t="shared" si="4"/>
        <v>0</v>
      </c>
      <c r="IG18" s="237">
        <f t="shared" si="4"/>
        <v>0</v>
      </c>
      <c r="IH18" s="237">
        <f t="shared" si="4"/>
        <v>0</v>
      </c>
      <c r="II18" s="237">
        <f t="shared" si="4"/>
        <v>0</v>
      </c>
    </row>
    <row r="19" spans="1:344" ht="14.25" customHeight="1" thickBot="1">
      <c r="A19" s="254"/>
      <c r="B19" s="255" t="s">
        <v>421</v>
      </c>
      <c r="C19" s="479"/>
      <c r="D19" s="234">
        <f t="shared" ref="D19:AI19" si="5">$C$10*D18</f>
        <v>0</v>
      </c>
      <c r="E19" s="234">
        <f t="shared" si="5"/>
        <v>0</v>
      </c>
      <c r="F19" s="234">
        <f t="shared" si="5"/>
        <v>0</v>
      </c>
      <c r="G19" s="234">
        <f t="shared" si="5"/>
        <v>0</v>
      </c>
      <c r="H19" s="234">
        <f t="shared" si="5"/>
        <v>0</v>
      </c>
      <c r="I19" s="234">
        <f t="shared" si="5"/>
        <v>0</v>
      </c>
      <c r="J19" s="234">
        <f t="shared" si="5"/>
        <v>0</v>
      </c>
      <c r="K19" s="234">
        <f t="shared" si="5"/>
        <v>0</v>
      </c>
      <c r="L19" s="234">
        <f t="shared" si="5"/>
        <v>0</v>
      </c>
      <c r="M19" s="234">
        <f t="shared" si="5"/>
        <v>0</v>
      </c>
      <c r="N19" s="234">
        <f t="shared" si="5"/>
        <v>0</v>
      </c>
      <c r="O19" s="234">
        <f t="shared" si="5"/>
        <v>0</v>
      </c>
      <c r="P19" s="234">
        <f t="shared" si="5"/>
        <v>0</v>
      </c>
      <c r="Q19" s="234">
        <f t="shared" si="5"/>
        <v>0</v>
      </c>
      <c r="R19" s="234">
        <f t="shared" si="5"/>
        <v>0</v>
      </c>
      <c r="S19" s="234">
        <f t="shared" si="5"/>
        <v>0</v>
      </c>
      <c r="T19" s="234">
        <f t="shared" si="5"/>
        <v>0</v>
      </c>
      <c r="U19" s="234">
        <f t="shared" si="5"/>
        <v>0</v>
      </c>
      <c r="V19" s="234">
        <f t="shared" si="5"/>
        <v>0</v>
      </c>
      <c r="W19" s="234">
        <f t="shared" si="5"/>
        <v>0</v>
      </c>
      <c r="X19" s="234">
        <f t="shared" si="5"/>
        <v>0</v>
      </c>
      <c r="Y19" s="234">
        <f t="shared" si="5"/>
        <v>0</v>
      </c>
      <c r="Z19" s="234">
        <f t="shared" si="5"/>
        <v>0</v>
      </c>
      <c r="AA19" s="234">
        <f t="shared" si="5"/>
        <v>0</v>
      </c>
      <c r="AB19" s="234">
        <f t="shared" si="5"/>
        <v>0</v>
      </c>
      <c r="AC19" s="234">
        <f t="shared" si="5"/>
        <v>0</v>
      </c>
      <c r="AD19" s="234">
        <f t="shared" si="5"/>
        <v>0</v>
      </c>
      <c r="AE19" s="234">
        <f t="shared" si="5"/>
        <v>0</v>
      </c>
      <c r="AF19" s="234">
        <f t="shared" si="5"/>
        <v>0</v>
      </c>
      <c r="AG19" s="234">
        <f t="shared" si="5"/>
        <v>0</v>
      </c>
      <c r="AH19" s="234">
        <f t="shared" si="5"/>
        <v>0</v>
      </c>
      <c r="AI19" s="234">
        <f t="shared" si="5"/>
        <v>0</v>
      </c>
      <c r="AJ19" s="234">
        <f t="shared" ref="AJ19:BB19" si="6">$C$10*AJ18</f>
        <v>0</v>
      </c>
      <c r="AK19" s="234">
        <f t="shared" si="6"/>
        <v>0</v>
      </c>
      <c r="AL19" s="234">
        <f t="shared" si="6"/>
        <v>0</v>
      </c>
      <c r="AM19" s="234">
        <f t="shared" si="6"/>
        <v>0</v>
      </c>
      <c r="AN19" s="234">
        <f t="shared" si="6"/>
        <v>0</v>
      </c>
      <c r="AO19" s="234">
        <f t="shared" si="6"/>
        <v>0</v>
      </c>
      <c r="AP19" s="234">
        <f t="shared" si="6"/>
        <v>0</v>
      </c>
      <c r="AQ19" s="234">
        <f t="shared" si="6"/>
        <v>0</v>
      </c>
      <c r="AR19" s="234">
        <f t="shared" si="6"/>
        <v>0</v>
      </c>
      <c r="AS19" s="234">
        <f t="shared" si="6"/>
        <v>0</v>
      </c>
      <c r="AT19" s="234">
        <f t="shared" si="6"/>
        <v>0</v>
      </c>
      <c r="AU19" s="234">
        <f t="shared" si="6"/>
        <v>0</v>
      </c>
      <c r="AV19" s="234">
        <f t="shared" si="6"/>
        <v>0</v>
      </c>
      <c r="AW19" s="234">
        <f t="shared" si="6"/>
        <v>0</v>
      </c>
      <c r="AX19" s="234">
        <f t="shared" si="6"/>
        <v>0</v>
      </c>
      <c r="AY19" s="234">
        <f t="shared" si="6"/>
        <v>0</v>
      </c>
      <c r="AZ19" s="234">
        <f t="shared" si="6"/>
        <v>0</v>
      </c>
      <c r="BA19" s="234">
        <f t="shared" si="6"/>
        <v>0</v>
      </c>
      <c r="BB19" s="312">
        <f t="shared" si="6"/>
        <v>0</v>
      </c>
      <c r="BC19" s="237" t="e">
        <f>#REF!*BC18</f>
        <v>#REF!</v>
      </c>
      <c r="BD19" s="237" t="e">
        <f>#REF!*BD18</f>
        <v>#REF!</v>
      </c>
      <c r="BE19" s="237" t="e">
        <f>#REF!*BE18</f>
        <v>#REF!</v>
      </c>
      <c r="BF19" s="237" t="e">
        <f>#REF!*BF18</f>
        <v>#REF!</v>
      </c>
      <c r="BG19" s="237" t="e">
        <f>#REF!*BG18</f>
        <v>#REF!</v>
      </c>
      <c r="BH19" s="237" t="e">
        <f>#REF!*BH18</f>
        <v>#REF!</v>
      </c>
      <c r="BI19" s="237" t="e">
        <f>#REF!*BI18</f>
        <v>#REF!</v>
      </c>
      <c r="BJ19" s="237" t="e">
        <f>#REF!*BJ18</f>
        <v>#REF!</v>
      </c>
      <c r="BK19" s="237" t="e">
        <f>#REF!*BK18</f>
        <v>#REF!</v>
      </c>
      <c r="BL19" s="237" t="e">
        <f>#REF!*BL18</f>
        <v>#REF!</v>
      </c>
      <c r="BM19" s="237" t="e">
        <f>#REF!*BM18</f>
        <v>#REF!</v>
      </c>
      <c r="BN19" s="237" t="e">
        <f>#REF!*BN18</f>
        <v>#REF!</v>
      </c>
      <c r="BO19" s="237" t="e">
        <f>#REF!*BO18</f>
        <v>#REF!</v>
      </c>
      <c r="BP19" s="237" t="e">
        <f>#REF!*BP18</f>
        <v>#REF!</v>
      </c>
      <c r="BQ19" s="237" t="e">
        <f>#REF!*BQ18</f>
        <v>#REF!</v>
      </c>
      <c r="BR19" s="237" t="e">
        <f>#REF!*BR18</f>
        <v>#REF!</v>
      </c>
      <c r="BS19" s="237" t="e">
        <f>#REF!*BS18</f>
        <v>#REF!</v>
      </c>
      <c r="BT19" s="237" t="e">
        <f>#REF!*BT18</f>
        <v>#REF!</v>
      </c>
      <c r="BU19" s="237" t="e">
        <f>#REF!*BU18</f>
        <v>#REF!</v>
      </c>
      <c r="BV19" s="237" t="e">
        <f>#REF!*BV18</f>
        <v>#REF!</v>
      </c>
      <c r="BW19" s="237" t="e">
        <f>#REF!*BW18</f>
        <v>#REF!</v>
      </c>
      <c r="BX19" s="237" t="e">
        <f>#REF!*BX18</f>
        <v>#REF!</v>
      </c>
      <c r="BY19" s="237" t="e">
        <f>#REF!*BY18</f>
        <v>#REF!</v>
      </c>
      <c r="BZ19" s="237" t="e">
        <f>#REF!*BZ18</f>
        <v>#REF!</v>
      </c>
      <c r="CA19" s="237" t="e">
        <f>#REF!*CA18</f>
        <v>#REF!</v>
      </c>
      <c r="CB19" s="237" t="e">
        <f>#REF!*CB18</f>
        <v>#REF!</v>
      </c>
      <c r="CC19" s="237" t="e">
        <f>#REF!*CC18</f>
        <v>#REF!</v>
      </c>
      <c r="CD19" s="237" t="e">
        <f>#REF!*CD18</f>
        <v>#REF!</v>
      </c>
      <c r="CE19" s="237" t="e">
        <f>#REF!*CE18</f>
        <v>#REF!</v>
      </c>
      <c r="CF19" s="237" t="e">
        <f>#REF!*CF18</f>
        <v>#REF!</v>
      </c>
      <c r="CG19" s="237" t="e">
        <f>#REF!*CG18</f>
        <v>#REF!</v>
      </c>
      <c r="CH19" s="237" t="e">
        <f>#REF!*CH18</f>
        <v>#REF!</v>
      </c>
      <c r="CI19" s="237" t="e">
        <f>#REF!*CI18</f>
        <v>#REF!</v>
      </c>
      <c r="CJ19" s="237" t="e">
        <f>#REF!*CJ18</f>
        <v>#REF!</v>
      </c>
      <c r="CK19" s="237" t="e">
        <f>#REF!*CK18</f>
        <v>#REF!</v>
      </c>
      <c r="CL19" s="237" t="e">
        <f>#REF!*CL18</f>
        <v>#REF!</v>
      </c>
      <c r="CM19" s="237" t="e">
        <f>#REF!*CM18</f>
        <v>#REF!</v>
      </c>
      <c r="CN19" s="237" t="e">
        <f>#REF!*CN18</f>
        <v>#REF!</v>
      </c>
      <c r="CO19" s="237" t="e">
        <f>#REF!*CO18</f>
        <v>#REF!</v>
      </c>
      <c r="CP19" s="237" t="e">
        <f>#REF!*CP18</f>
        <v>#REF!</v>
      </c>
      <c r="CQ19" s="237" t="e">
        <f>#REF!*CQ18</f>
        <v>#REF!</v>
      </c>
      <c r="CR19" s="237" t="e">
        <f>#REF!*CR18</f>
        <v>#REF!</v>
      </c>
      <c r="CS19" s="237" t="e">
        <f>#REF!*CS18</f>
        <v>#REF!</v>
      </c>
      <c r="CT19" s="237" t="e">
        <f>#REF!*CT18</f>
        <v>#REF!</v>
      </c>
      <c r="CU19" s="237" t="e">
        <f>#REF!*CU18</f>
        <v>#REF!</v>
      </c>
      <c r="CV19" s="237" t="e">
        <f>#REF!*CV18</f>
        <v>#REF!</v>
      </c>
      <c r="CW19" s="237" t="e">
        <f>#REF!*CW18</f>
        <v>#REF!</v>
      </c>
      <c r="CX19" s="237" t="e">
        <f>#REF!*CX18</f>
        <v>#REF!</v>
      </c>
      <c r="CY19" s="237" t="e">
        <f>#REF!*CY18</f>
        <v>#REF!</v>
      </c>
      <c r="CZ19" s="237" t="e">
        <f>#REF!*CZ18</f>
        <v>#REF!</v>
      </c>
      <c r="DA19" s="237" t="e">
        <f>#REF!*DA18</f>
        <v>#REF!</v>
      </c>
      <c r="DB19" s="237" t="e">
        <f>#REF!*DB18</f>
        <v>#REF!</v>
      </c>
      <c r="DC19" s="237" t="e">
        <f>#REF!*DC18</f>
        <v>#REF!</v>
      </c>
      <c r="DD19" s="237" t="e">
        <f>#REF!*DD18</f>
        <v>#REF!</v>
      </c>
      <c r="DE19" s="237" t="e">
        <f>#REF!*DE18</f>
        <v>#REF!</v>
      </c>
      <c r="DF19" s="237" t="e">
        <f>#REF!*DF18</f>
        <v>#REF!</v>
      </c>
      <c r="DG19" s="237" t="e">
        <f>#REF!*DG18</f>
        <v>#REF!</v>
      </c>
      <c r="DH19" s="237" t="e">
        <f>#REF!*DH18</f>
        <v>#REF!</v>
      </c>
      <c r="DI19" s="237" t="e">
        <f>#REF!*DI18</f>
        <v>#REF!</v>
      </c>
      <c r="DJ19" s="237" t="e">
        <f>#REF!*DJ18</f>
        <v>#REF!</v>
      </c>
      <c r="DK19" s="237" t="e">
        <f>#REF!*DK18</f>
        <v>#REF!</v>
      </c>
      <c r="DL19" s="237" t="e">
        <f>#REF!*DL18</f>
        <v>#REF!</v>
      </c>
      <c r="DM19" s="237" t="e">
        <f>#REF!*DM18</f>
        <v>#REF!</v>
      </c>
      <c r="DN19" s="237" t="e">
        <f>#REF!*DN18</f>
        <v>#REF!</v>
      </c>
      <c r="DO19" s="237" t="e">
        <f>#REF!*DO18</f>
        <v>#REF!</v>
      </c>
      <c r="DP19" s="237" t="e">
        <f>#REF!*DP18</f>
        <v>#REF!</v>
      </c>
      <c r="DQ19" s="237" t="e">
        <f>#REF!*DQ18</f>
        <v>#REF!</v>
      </c>
      <c r="DR19" s="237" t="e">
        <f>#REF!*DR18</f>
        <v>#REF!</v>
      </c>
      <c r="DS19" s="237" t="e">
        <f>#REF!*DS18</f>
        <v>#REF!</v>
      </c>
      <c r="DT19" s="237" t="e">
        <f>#REF!*DT18</f>
        <v>#REF!</v>
      </c>
      <c r="DU19" s="237" t="e">
        <f>#REF!*DU18</f>
        <v>#REF!</v>
      </c>
      <c r="DV19" s="237" t="e">
        <f>#REF!*DV18</f>
        <v>#REF!</v>
      </c>
      <c r="DW19" s="237" t="e">
        <f>#REF!*DW18</f>
        <v>#REF!</v>
      </c>
      <c r="DX19" s="237" t="e">
        <f>#REF!*DX18</f>
        <v>#REF!</v>
      </c>
      <c r="DY19" s="237" t="e">
        <f>#REF!*DY18</f>
        <v>#REF!</v>
      </c>
      <c r="DZ19" s="237" t="e">
        <f>#REF!*DZ18</f>
        <v>#REF!</v>
      </c>
      <c r="EA19" s="237" t="e">
        <f>#REF!*EA18</f>
        <v>#REF!</v>
      </c>
      <c r="EB19" s="237" t="e">
        <f>#REF!*EB18</f>
        <v>#REF!</v>
      </c>
      <c r="EC19" s="237" t="e">
        <f>#REF!*EC18</f>
        <v>#REF!</v>
      </c>
      <c r="ED19" s="237" t="e">
        <f>#REF!*ED18</f>
        <v>#REF!</v>
      </c>
      <c r="EE19" s="237" t="e">
        <f>#REF!*EE18</f>
        <v>#REF!</v>
      </c>
      <c r="EF19" s="237" t="e">
        <f>#REF!*EF18</f>
        <v>#REF!</v>
      </c>
      <c r="EG19" s="237" t="e">
        <f>#REF!*EG18</f>
        <v>#REF!</v>
      </c>
      <c r="EH19" s="237" t="e">
        <f>#REF!*EH18</f>
        <v>#REF!</v>
      </c>
      <c r="EI19" s="237" t="e">
        <f>#REF!*EI18</f>
        <v>#REF!</v>
      </c>
      <c r="EJ19" s="237" t="e">
        <f>#REF!*EJ18</f>
        <v>#REF!</v>
      </c>
      <c r="EK19" s="237" t="e">
        <f>#REF!*EK18</f>
        <v>#REF!</v>
      </c>
      <c r="EL19" s="237" t="e">
        <f>#REF!*EL18</f>
        <v>#REF!</v>
      </c>
      <c r="EM19" s="237" t="e">
        <f>#REF!*EM18</f>
        <v>#REF!</v>
      </c>
      <c r="EN19" s="237" t="e">
        <f>#REF!*EN18</f>
        <v>#REF!</v>
      </c>
      <c r="EO19" s="237" t="e">
        <f>#REF!*EO18</f>
        <v>#REF!</v>
      </c>
      <c r="EP19" s="237" t="e">
        <f>#REF!*EP18</f>
        <v>#REF!</v>
      </c>
      <c r="EQ19" s="237" t="e">
        <f>#REF!*EQ18</f>
        <v>#REF!</v>
      </c>
      <c r="ER19" s="237" t="e">
        <f>#REF!*ER18</f>
        <v>#REF!</v>
      </c>
      <c r="ES19" s="237" t="e">
        <f>#REF!*ES18</f>
        <v>#REF!</v>
      </c>
      <c r="ET19" s="237" t="e">
        <f>#REF!*ET18</f>
        <v>#REF!</v>
      </c>
      <c r="EU19" s="237" t="e">
        <f>#REF!*EU18</f>
        <v>#REF!</v>
      </c>
      <c r="EV19" s="237" t="e">
        <f>#REF!*EV18</f>
        <v>#REF!</v>
      </c>
      <c r="EW19" s="237" t="e">
        <f>#REF!*EW18</f>
        <v>#REF!</v>
      </c>
      <c r="EX19" s="237" t="e">
        <f>#REF!*EX18</f>
        <v>#REF!</v>
      </c>
      <c r="EY19" s="237" t="e">
        <f>#REF!*EY18</f>
        <v>#REF!</v>
      </c>
      <c r="EZ19" s="237" t="e">
        <f>#REF!*EZ18</f>
        <v>#REF!</v>
      </c>
      <c r="FA19" s="237" t="e">
        <f>#REF!*FA18</f>
        <v>#REF!</v>
      </c>
      <c r="FB19" s="237" t="e">
        <f>#REF!*FB18</f>
        <v>#REF!</v>
      </c>
      <c r="FC19" s="237" t="e">
        <f>#REF!*FC18</f>
        <v>#REF!</v>
      </c>
      <c r="FD19" s="237" t="e">
        <f>#REF!*FD18</f>
        <v>#REF!</v>
      </c>
      <c r="FE19" s="237" t="e">
        <f>#REF!*FE18</f>
        <v>#REF!</v>
      </c>
      <c r="FF19" s="237" t="e">
        <f>#REF!*FF18</f>
        <v>#REF!</v>
      </c>
      <c r="FG19" s="237" t="e">
        <f>#REF!*FG18</f>
        <v>#REF!</v>
      </c>
      <c r="FH19" s="237" t="e">
        <f>#REF!*FH18</f>
        <v>#REF!</v>
      </c>
      <c r="FI19" s="237" t="e">
        <f>#REF!*FI18</f>
        <v>#REF!</v>
      </c>
      <c r="FJ19" s="237" t="e">
        <f>#REF!*FJ18</f>
        <v>#REF!</v>
      </c>
      <c r="FK19" s="237" t="e">
        <f>#REF!*FK18</f>
        <v>#REF!</v>
      </c>
      <c r="FL19" s="237" t="e">
        <f>#REF!*FL18</f>
        <v>#REF!</v>
      </c>
      <c r="FM19" s="237" t="e">
        <f>#REF!*FM18</f>
        <v>#REF!</v>
      </c>
      <c r="FN19" s="237" t="e">
        <f>#REF!*FN18</f>
        <v>#REF!</v>
      </c>
      <c r="FO19" s="237" t="e">
        <f>#REF!*FO18</f>
        <v>#REF!</v>
      </c>
      <c r="FP19" s="237" t="e">
        <f>#REF!*FP18</f>
        <v>#REF!</v>
      </c>
      <c r="FQ19" s="237" t="e">
        <f>#REF!*FQ18</f>
        <v>#REF!</v>
      </c>
      <c r="FR19" s="237" t="e">
        <f>#REF!*FR18</f>
        <v>#REF!</v>
      </c>
      <c r="FS19" s="237" t="e">
        <f>#REF!*FS18</f>
        <v>#REF!</v>
      </c>
      <c r="FT19" s="237" t="e">
        <f>#REF!*FT18</f>
        <v>#REF!</v>
      </c>
      <c r="FU19" s="237" t="e">
        <f>#REF!*FU18</f>
        <v>#REF!</v>
      </c>
      <c r="FV19" s="237" t="e">
        <f>#REF!*FV18</f>
        <v>#REF!</v>
      </c>
      <c r="FW19" s="237" t="e">
        <f>#REF!*FW18</f>
        <v>#REF!</v>
      </c>
      <c r="FX19" s="237" t="e">
        <f>#REF!*FX18</f>
        <v>#REF!</v>
      </c>
      <c r="FY19" s="237" t="e">
        <f>#REF!*FY18</f>
        <v>#REF!</v>
      </c>
      <c r="FZ19" s="237" t="e">
        <f>#REF!*FZ18</f>
        <v>#REF!</v>
      </c>
      <c r="GA19" s="237" t="e">
        <f>#REF!*GA18</f>
        <v>#REF!</v>
      </c>
      <c r="GB19" s="237" t="e">
        <f>#REF!*GB18</f>
        <v>#REF!</v>
      </c>
      <c r="GC19" s="237" t="e">
        <f>#REF!*GC18</f>
        <v>#REF!</v>
      </c>
      <c r="GD19" s="237" t="e">
        <f>#REF!*GD18</f>
        <v>#REF!</v>
      </c>
      <c r="GE19" s="237" t="e">
        <f>#REF!*GE18</f>
        <v>#REF!</v>
      </c>
      <c r="GF19" s="237" t="e">
        <f>#REF!*GF18</f>
        <v>#REF!</v>
      </c>
      <c r="GG19" s="237" t="e">
        <f>#REF!*GG18</f>
        <v>#REF!</v>
      </c>
      <c r="GH19" s="237" t="e">
        <f>#REF!*GH18</f>
        <v>#REF!</v>
      </c>
      <c r="GI19" s="237" t="e">
        <f>#REF!*GI18</f>
        <v>#REF!</v>
      </c>
      <c r="GJ19" s="237" t="e">
        <f>#REF!*GJ18</f>
        <v>#REF!</v>
      </c>
      <c r="GK19" s="237" t="e">
        <f>#REF!*GK18</f>
        <v>#REF!</v>
      </c>
      <c r="GL19" s="237" t="e">
        <f>#REF!*GL18</f>
        <v>#REF!</v>
      </c>
      <c r="GM19" s="237" t="e">
        <f>#REF!*GM18</f>
        <v>#REF!</v>
      </c>
      <c r="GN19" s="237" t="e">
        <f>#REF!*GN18</f>
        <v>#REF!</v>
      </c>
      <c r="GO19" s="237" t="e">
        <f>#REF!*GO18</f>
        <v>#REF!</v>
      </c>
      <c r="GP19" s="237" t="e">
        <f>#REF!*GP18</f>
        <v>#REF!</v>
      </c>
      <c r="GQ19" s="237" t="e">
        <f>#REF!*GQ18</f>
        <v>#REF!</v>
      </c>
      <c r="GR19" s="237" t="e">
        <f>#REF!*GR18</f>
        <v>#REF!</v>
      </c>
      <c r="GS19" s="237" t="e">
        <f>#REF!*GS18</f>
        <v>#REF!</v>
      </c>
      <c r="GT19" s="237" t="e">
        <f>#REF!*GT18</f>
        <v>#REF!</v>
      </c>
      <c r="GU19" s="237" t="e">
        <f>#REF!*GU18</f>
        <v>#REF!</v>
      </c>
      <c r="GV19" s="237" t="e">
        <f>#REF!*GV18</f>
        <v>#REF!</v>
      </c>
      <c r="GW19" s="237" t="e">
        <f>#REF!*GW18</f>
        <v>#REF!</v>
      </c>
      <c r="GX19" s="237" t="e">
        <f>#REF!*GX18</f>
        <v>#REF!</v>
      </c>
      <c r="GY19" s="237" t="e">
        <f>#REF!*GY18</f>
        <v>#REF!</v>
      </c>
      <c r="GZ19" s="237" t="e">
        <f>#REF!*GZ18</f>
        <v>#REF!</v>
      </c>
      <c r="HA19" s="237" t="e">
        <f>#REF!*HA18</f>
        <v>#REF!</v>
      </c>
      <c r="HB19" s="237" t="e">
        <f>#REF!*HB18</f>
        <v>#REF!</v>
      </c>
      <c r="HC19" s="237" t="e">
        <f>#REF!*HC18</f>
        <v>#REF!</v>
      </c>
      <c r="HD19" s="237" t="e">
        <f>#REF!*HD18</f>
        <v>#REF!</v>
      </c>
      <c r="HE19" s="237" t="e">
        <f>#REF!*HE18</f>
        <v>#REF!</v>
      </c>
      <c r="HF19" s="237" t="e">
        <f>#REF!*HF18</f>
        <v>#REF!</v>
      </c>
      <c r="HG19" s="237" t="e">
        <f>#REF!*HG18</f>
        <v>#REF!</v>
      </c>
      <c r="HH19" s="237" t="e">
        <f>#REF!*HH18</f>
        <v>#REF!</v>
      </c>
      <c r="HI19" s="237" t="e">
        <f>#REF!*HI18</f>
        <v>#REF!</v>
      </c>
      <c r="HJ19" s="237" t="e">
        <f>#REF!*HJ18</f>
        <v>#REF!</v>
      </c>
      <c r="HK19" s="237" t="e">
        <f>#REF!*HK18</f>
        <v>#REF!</v>
      </c>
      <c r="HL19" s="237" t="e">
        <f>#REF!*HL18</f>
        <v>#REF!</v>
      </c>
      <c r="HM19" s="237" t="e">
        <f>#REF!*HM18</f>
        <v>#REF!</v>
      </c>
      <c r="HN19" s="237" t="e">
        <f>#REF!*HN18</f>
        <v>#REF!</v>
      </c>
      <c r="HO19" s="237" t="e">
        <f>#REF!*HO18</f>
        <v>#REF!</v>
      </c>
      <c r="HP19" s="237" t="e">
        <f>#REF!*HP18</f>
        <v>#REF!</v>
      </c>
      <c r="HQ19" s="237" t="e">
        <f>#REF!*HQ18</f>
        <v>#REF!</v>
      </c>
      <c r="HR19" s="237" t="e">
        <f>#REF!*HR18</f>
        <v>#REF!</v>
      </c>
      <c r="HS19" s="237" t="e">
        <f>#REF!*HS18</f>
        <v>#REF!</v>
      </c>
      <c r="HT19" s="237" t="e">
        <f>#REF!*HT18</f>
        <v>#REF!</v>
      </c>
      <c r="HU19" s="237" t="e">
        <f>#REF!*HU18</f>
        <v>#REF!</v>
      </c>
      <c r="HV19" s="237" t="e">
        <f>#REF!*HV18</f>
        <v>#REF!</v>
      </c>
      <c r="HW19" s="237" t="e">
        <f>#REF!*HW18</f>
        <v>#REF!</v>
      </c>
      <c r="HX19" s="237" t="e">
        <f>#REF!*HX18</f>
        <v>#REF!</v>
      </c>
      <c r="HY19" s="237" t="e">
        <f>#REF!*HY18</f>
        <v>#REF!</v>
      </c>
      <c r="HZ19" s="237" t="e">
        <f>#REF!*HZ18</f>
        <v>#REF!</v>
      </c>
      <c r="IA19" s="237" t="e">
        <f>#REF!*IA18</f>
        <v>#REF!</v>
      </c>
      <c r="IB19" s="237" t="e">
        <f>#REF!*IB18</f>
        <v>#REF!</v>
      </c>
      <c r="IC19" s="237" t="e">
        <f>#REF!*IC18</f>
        <v>#REF!</v>
      </c>
      <c r="ID19" s="237" t="e">
        <f>#REF!*ID18</f>
        <v>#REF!</v>
      </c>
      <c r="IE19" s="237" t="e">
        <f>#REF!*IE18</f>
        <v>#REF!</v>
      </c>
      <c r="IF19" s="237" t="e">
        <f>#REF!*IF18</f>
        <v>#REF!</v>
      </c>
      <c r="IG19" s="237" t="e">
        <f>#REF!*IG18</f>
        <v>#REF!</v>
      </c>
      <c r="IH19" s="237" t="e">
        <f>#REF!*IH18</f>
        <v>#REF!</v>
      </c>
      <c r="II19" s="237" t="e">
        <f>#REF!*II18</f>
        <v>#REF!</v>
      </c>
    </row>
    <row r="20" spans="1:344" s="227" customFormat="1" ht="24" thickBot="1">
      <c r="A20" s="303"/>
      <c r="B20" s="304"/>
      <c r="C20" s="303"/>
      <c r="D20" s="228" t="s">
        <v>2</v>
      </c>
      <c r="E20" s="228" t="s">
        <v>1</v>
      </c>
      <c r="F20" s="228" t="s">
        <v>3</v>
      </c>
      <c r="G20" s="228" t="s">
        <v>4</v>
      </c>
      <c r="H20" s="228" t="s">
        <v>5</v>
      </c>
      <c r="I20" s="228" t="s">
        <v>6</v>
      </c>
      <c r="J20" s="228" t="s">
        <v>7</v>
      </c>
      <c r="K20" s="228" t="s">
        <v>8</v>
      </c>
      <c r="L20" s="228" t="s">
        <v>9</v>
      </c>
      <c r="M20" s="228" t="s">
        <v>10</v>
      </c>
      <c r="N20" s="228" t="s">
        <v>11</v>
      </c>
      <c r="O20" s="228" t="s">
        <v>12</v>
      </c>
      <c r="P20" s="228" t="s">
        <v>13</v>
      </c>
      <c r="Q20" s="228" t="s">
        <v>14</v>
      </c>
      <c r="R20" s="228" t="s">
        <v>15</v>
      </c>
      <c r="S20" s="228" t="s">
        <v>16</v>
      </c>
      <c r="T20" s="228" t="s">
        <v>17</v>
      </c>
      <c r="U20" s="228" t="s">
        <v>18</v>
      </c>
      <c r="V20" s="228" t="s">
        <v>19</v>
      </c>
      <c r="W20" s="228" t="s">
        <v>20</v>
      </c>
      <c r="X20" s="228" t="s">
        <v>21</v>
      </c>
      <c r="Y20" s="228" t="s">
        <v>22</v>
      </c>
      <c r="Z20" s="228" t="s">
        <v>23</v>
      </c>
      <c r="AA20" s="228" t="s">
        <v>24</v>
      </c>
      <c r="AB20" s="228" t="s">
        <v>25</v>
      </c>
      <c r="AC20" s="228" t="s">
        <v>26</v>
      </c>
      <c r="AD20" s="228" t="s">
        <v>27</v>
      </c>
      <c r="AE20" s="228" t="s">
        <v>28</v>
      </c>
      <c r="AF20" s="228" t="s">
        <v>29</v>
      </c>
      <c r="AG20" s="228" t="s">
        <v>30</v>
      </c>
      <c r="AH20" s="228" t="s">
        <v>31</v>
      </c>
      <c r="AI20" s="228" t="s">
        <v>32</v>
      </c>
      <c r="AJ20" s="228" t="s">
        <v>33</v>
      </c>
      <c r="AK20" s="228" t="s">
        <v>34</v>
      </c>
      <c r="AL20" s="228" t="s">
        <v>35</v>
      </c>
      <c r="AM20" s="228" t="s">
        <v>36</v>
      </c>
      <c r="AN20" s="228" t="s">
        <v>37</v>
      </c>
      <c r="AO20" s="228" t="s">
        <v>38</v>
      </c>
      <c r="AP20" s="228" t="s">
        <v>39</v>
      </c>
      <c r="AQ20" s="228" t="s">
        <v>40</v>
      </c>
      <c r="AR20" s="228" t="s">
        <v>41</v>
      </c>
      <c r="AS20" s="228" t="s">
        <v>42</v>
      </c>
      <c r="AT20" s="228" t="s">
        <v>43</v>
      </c>
      <c r="AU20" s="228" t="s">
        <v>44</v>
      </c>
      <c r="AV20" s="228" t="s">
        <v>45</v>
      </c>
      <c r="AW20" s="228" t="s">
        <v>46</v>
      </c>
      <c r="AX20" s="228" t="s">
        <v>47</v>
      </c>
      <c r="AY20" s="228" t="s">
        <v>48</v>
      </c>
      <c r="AZ20" s="228" t="s">
        <v>49</v>
      </c>
      <c r="BA20" s="228" t="s">
        <v>50</v>
      </c>
      <c r="BB20" s="228" t="s">
        <v>51</v>
      </c>
      <c r="BC20" s="305" t="s">
        <v>60</v>
      </c>
      <c r="BD20" s="305" t="s">
        <v>61</v>
      </c>
      <c r="BE20" s="305" t="s">
        <v>62</v>
      </c>
      <c r="BF20" s="305" t="s">
        <v>63</v>
      </c>
      <c r="BG20" s="305" t="s">
        <v>64</v>
      </c>
      <c r="BH20" s="305" t="s">
        <v>65</v>
      </c>
      <c r="BI20" s="305" t="s">
        <v>66</v>
      </c>
      <c r="BJ20" s="305" t="s">
        <v>67</v>
      </c>
      <c r="BK20" s="305" t="s">
        <v>68</v>
      </c>
      <c r="BL20" s="305" t="s">
        <v>69</v>
      </c>
      <c r="BM20" s="305" t="s">
        <v>70</v>
      </c>
      <c r="BN20" s="305" t="s">
        <v>71</v>
      </c>
      <c r="BO20" s="305" t="s">
        <v>72</v>
      </c>
      <c r="BP20" s="305" t="s">
        <v>73</v>
      </c>
      <c r="BQ20" s="305" t="s">
        <v>74</v>
      </c>
      <c r="BR20" s="305" t="s">
        <v>75</v>
      </c>
      <c r="BS20" s="305" t="s">
        <v>76</v>
      </c>
      <c r="BT20" s="305" t="s">
        <v>77</v>
      </c>
      <c r="BU20" s="305" t="s">
        <v>78</v>
      </c>
      <c r="BV20" s="305" t="s">
        <v>79</v>
      </c>
      <c r="BW20" s="305" t="s">
        <v>80</v>
      </c>
      <c r="BX20" s="305" t="s">
        <v>81</v>
      </c>
      <c r="BY20" s="305" t="s">
        <v>82</v>
      </c>
      <c r="BZ20" s="305" t="s">
        <v>83</v>
      </c>
      <c r="CA20" s="305" t="s">
        <v>84</v>
      </c>
      <c r="CB20" s="305" t="s">
        <v>85</v>
      </c>
      <c r="CC20" s="305" t="s">
        <v>86</v>
      </c>
      <c r="CD20" s="305" t="s">
        <v>87</v>
      </c>
      <c r="CE20" s="305" t="s">
        <v>88</v>
      </c>
      <c r="CF20" s="305" t="s">
        <v>89</v>
      </c>
      <c r="CG20" s="305" t="s">
        <v>90</v>
      </c>
      <c r="CH20" s="305" t="s">
        <v>91</v>
      </c>
      <c r="CI20" s="305" t="s">
        <v>92</v>
      </c>
      <c r="CJ20" s="305" t="s">
        <v>93</v>
      </c>
      <c r="CK20" s="305" t="s">
        <v>94</v>
      </c>
      <c r="CL20" s="305" t="s">
        <v>95</v>
      </c>
      <c r="CM20" s="305" t="s">
        <v>96</v>
      </c>
      <c r="CN20" s="305" t="s">
        <v>97</v>
      </c>
      <c r="CO20" s="305" t="s">
        <v>98</v>
      </c>
      <c r="CP20" s="305" t="s">
        <v>99</v>
      </c>
      <c r="CQ20" s="305" t="s">
        <v>100</v>
      </c>
      <c r="CR20" s="305" t="s">
        <v>101</v>
      </c>
      <c r="CS20" s="305" t="s">
        <v>102</v>
      </c>
      <c r="CT20" s="305" t="s">
        <v>103</v>
      </c>
      <c r="CU20" s="305" t="s">
        <v>104</v>
      </c>
      <c r="CV20" s="305" t="s">
        <v>105</v>
      </c>
      <c r="CW20" s="305" t="s">
        <v>106</v>
      </c>
      <c r="CX20" s="305" t="s">
        <v>107</v>
      </c>
      <c r="CY20" s="305" t="s">
        <v>108</v>
      </c>
      <c r="CZ20" s="305" t="s">
        <v>109</v>
      </c>
      <c r="DA20" s="305" t="s">
        <v>110</v>
      </c>
      <c r="DB20" s="305" t="s">
        <v>111</v>
      </c>
      <c r="DC20" s="305" t="s">
        <v>112</v>
      </c>
      <c r="DD20" s="305" t="s">
        <v>113</v>
      </c>
      <c r="DE20" s="305" t="s">
        <v>114</v>
      </c>
      <c r="DF20" s="305" t="s">
        <v>115</v>
      </c>
      <c r="DG20" s="305" t="s">
        <v>116</v>
      </c>
      <c r="DH20" s="305" t="s">
        <v>117</v>
      </c>
      <c r="DI20" s="305" t="s">
        <v>118</v>
      </c>
      <c r="DJ20" s="305" t="s">
        <v>119</v>
      </c>
      <c r="DK20" s="305" t="s">
        <v>120</v>
      </c>
      <c r="DL20" s="305" t="s">
        <v>121</v>
      </c>
      <c r="DM20" s="305" t="s">
        <v>122</v>
      </c>
      <c r="DN20" s="305" t="s">
        <v>123</v>
      </c>
      <c r="DO20" s="305" t="s">
        <v>124</v>
      </c>
      <c r="DP20" s="305" t="s">
        <v>125</v>
      </c>
      <c r="DQ20" s="305" t="s">
        <v>126</v>
      </c>
      <c r="DR20" s="305" t="s">
        <v>127</v>
      </c>
      <c r="DS20" s="305" t="s">
        <v>128</v>
      </c>
      <c r="DT20" s="305" t="s">
        <v>129</v>
      </c>
      <c r="DU20" s="305" t="s">
        <v>130</v>
      </c>
      <c r="DV20" s="305" t="s">
        <v>131</v>
      </c>
      <c r="DW20" s="305" t="s">
        <v>132</v>
      </c>
      <c r="DX20" s="305" t="s">
        <v>133</v>
      </c>
      <c r="DY20" s="305" t="s">
        <v>134</v>
      </c>
      <c r="DZ20" s="305" t="s">
        <v>135</v>
      </c>
      <c r="EA20" s="305" t="s">
        <v>136</v>
      </c>
      <c r="EB20" s="305" t="s">
        <v>137</v>
      </c>
      <c r="EC20" s="305" t="s">
        <v>138</v>
      </c>
      <c r="ED20" s="305" t="s">
        <v>139</v>
      </c>
      <c r="EE20" s="305" t="s">
        <v>140</v>
      </c>
      <c r="EF20" s="305" t="s">
        <v>141</v>
      </c>
      <c r="EG20" s="305" t="s">
        <v>142</v>
      </c>
      <c r="EH20" s="305" t="s">
        <v>143</v>
      </c>
      <c r="EI20" s="305" t="s">
        <v>144</v>
      </c>
      <c r="EJ20" s="305" t="s">
        <v>145</v>
      </c>
      <c r="EK20" s="305" t="s">
        <v>146</v>
      </c>
      <c r="EL20" s="305" t="s">
        <v>147</v>
      </c>
      <c r="EM20" s="305" t="s">
        <v>148</v>
      </c>
      <c r="EN20" s="305" t="s">
        <v>149</v>
      </c>
      <c r="EO20" s="305" t="s">
        <v>150</v>
      </c>
      <c r="EP20" s="305" t="s">
        <v>151</v>
      </c>
      <c r="EQ20" s="305" t="s">
        <v>152</v>
      </c>
      <c r="ER20" s="305" t="s">
        <v>153</v>
      </c>
      <c r="ES20" s="305" t="s">
        <v>154</v>
      </c>
      <c r="ET20" s="305" t="s">
        <v>155</v>
      </c>
      <c r="EU20" s="305" t="s">
        <v>156</v>
      </c>
      <c r="EV20" s="305" t="s">
        <v>157</v>
      </c>
      <c r="EW20" s="305" t="s">
        <v>158</v>
      </c>
      <c r="EX20" s="305" t="s">
        <v>159</v>
      </c>
      <c r="EY20" s="305" t="s">
        <v>160</v>
      </c>
      <c r="EZ20" s="305" t="s">
        <v>161</v>
      </c>
      <c r="FA20" s="305" t="s">
        <v>162</v>
      </c>
      <c r="FB20" s="305" t="s">
        <v>163</v>
      </c>
      <c r="FC20" s="305" t="s">
        <v>164</v>
      </c>
      <c r="FD20" s="305" t="s">
        <v>165</v>
      </c>
      <c r="FE20" s="305" t="s">
        <v>166</v>
      </c>
      <c r="FF20" s="305" t="s">
        <v>167</v>
      </c>
      <c r="FG20" s="305" t="s">
        <v>168</v>
      </c>
      <c r="FH20" s="305" t="s">
        <v>169</v>
      </c>
      <c r="FI20" s="305" t="s">
        <v>170</v>
      </c>
      <c r="FJ20" s="305" t="s">
        <v>171</v>
      </c>
      <c r="FK20" s="305" t="s">
        <v>172</v>
      </c>
      <c r="FL20" s="305" t="s">
        <v>173</v>
      </c>
      <c r="FM20" s="305" t="s">
        <v>174</v>
      </c>
      <c r="FN20" s="305" t="s">
        <v>175</v>
      </c>
      <c r="FO20" s="305" t="s">
        <v>176</v>
      </c>
      <c r="FP20" s="305" t="s">
        <v>177</v>
      </c>
      <c r="FQ20" s="305" t="s">
        <v>178</v>
      </c>
      <c r="FR20" s="305" t="s">
        <v>179</v>
      </c>
      <c r="FS20" s="305" t="s">
        <v>180</v>
      </c>
      <c r="FT20" s="305" t="s">
        <v>181</v>
      </c>
      <c r="FU20" s="305" t="s">
        <v>182</v>
      </c>
      <c r="FV20" s="305" t="s">
        <v>183</v>
      </c>
      <c r="FW20" s="305" t="s">
        <v>184</v>
      </c>
      <c r="FX20" s="305" t="s">
        <v>185</v>
      </c>
      <c r="FY20" s="305" t="s">
        <v>186</v>
      </c>
      <c r="FZ20" s="305" t="s">
        <v>187</v>
      </c>
      <c r="GA20" s="305" t="s">
        <v>188</v>
      </c>
      <c r="GB20" s="305" t="s">
        <v>189</v>
      </c>
      <c r="GC20" s="305" t="s">
        <v>190</v>
      </c>
      <c r="GD20" s="305" t="s">
        <v>191</v>
      </c>
      <c r="GE20" s="305" t="s">
        <v>192</v>
      </c>
      <c r="GF20" s="305" t="s">
        <v>193</v>
      </c>
      <c r="GG20" s="305" t="s">
        <v>194</v>
      </c>
      <c r="GH20" s="305" t="s">
        <v>195</v>
      </c>
      <c r="GI20" s="305" t="s">
        <v>196</v>
      </c>
      <c r="GJ20" s="305" t="s">
        <v>197</v>
      </c>
      <c r="GK20" s="305" t="s">
        <v>198</v>
      </c>
      <c r="GL20" s="305" t="s">
        <v>199</v>
      </c>
      <c r="GM20" s="305" t="s">
        <v>200</v>
      </c>
      <c r="GN20" s="305" t="s">
        <v>201</v>
      </c>
      <c r="GO20" s="305" t="s">
        <v>202</v>
      </c>
      <c r="GP20" s="305" t="s">
        <v>203</v>
      </c>
      <c r="GQ20" s="305" t="s">
        <v>204</v>
      </c>
      <c r="GR20" s="305" t="s">
        <v>205</v>
      </c>
      <c r="GS20" s="305" t="s">
        <v>206</v>
      </c>
      <c r="GT20" s="305" t="s">
        <v>207</v>
      </c>
      <c r="GU20" s="305" t="s">
        <v>208</v>
      </c>
      <c r="GV20" s="305" t="s">
        <v>209</v>
      </c>
      <c r="GW20" s="305" t="s">
        <v>210</v>
      </c>
      <c r="GX20" s="305" t="s">
        <v>211</v>
      </c>
      <c r="GY20" s="305" t="s">
        <v>212</v>
      </c>
      <c r="GZ20" s="305" t="s">
        <v>213</v>
      </c>
      <c r="HA20" s="305" t="s">
        <v>214</v>
      </c>
      <c r="HB20" s="305" t="s">
        <v>215</v>
      </c>
      <c r="HC20" s="305" t="s">
        <v>216</v>
      </c>
      <c r="HD20" s="305" t="s">
        <v>217</v>
      </c>
      <c r="HE20" s="305" t="s">
        <v>218</v>
      </c>
      <c r="HF20" s="305" t="s">
        <v>219</v>
      </c>
      <c r="HG20" s="305" t="s">
        <v>220</v>
      </c>
      <c r="HH20" s="305" t="s">
        <v>221</v>
      </c>
      <c r="HI20" s="305" t="s">
        <v>222</v>
      </c>
      <c r="HJ20" s="305" t="s">
        <v>223</v>
      </c>
      <c r="HK20" s="305" t="s">
        <v>224</v>
      </c>
      <c r="HL20" s="305" t="s">
        <v>225</v>
      </c>
      <c r="HM20" s="305" t="s">
        <v>226</v>
      </c>
      <c r="HN20" s="305" t="s">
        <v>227</v>
      </c>
      <c r="HO20" s="305" t="s">
        <v>228</v>
      </c>
      <c r="HP20" s="305" t="s">
        <v>229</v>
      </c>
      <c r="HQ20" s="305" t="s">
        <v>230</v>
      </c>
      <c r="HR20" s="305" t="s">
        <v>231</v>
      </c>
      <c r="HS20" s="305" t="s">
        <v>232</v>
      </c>
      <c r="HT20" s="305" t="s">
        <v>233</v>
      </c>
      <c r="HU20" s="305" t="s">
        <v>234</v>
      </c>
      <c r="HV20" s="305" t="s">
        <v>235</v>
      </c>
      <c r="HW20" s="305" t="s">
        <v>236</v>
      </c>
      <c r="HX20" s="305" t="s">
        <v>237</v>
      </c>
      <c r="HY20" s="305" t="s">
        <v>238</v>
      </c>
      <c r="HZ20" s="305" t="s">
        <v>239</v>
      </c>
      <c r="IA20" s="305" t="s">
        <v>240</v>
      </c>
      <c r="IB20" s="305" t="s">
        <v>241</v>
      </c>
      <c r="IC20" s="305" t="s">
        <v>242</v>
      </c>
      <c r="ID20" s="305" t="s">
        <v>243</v>
      </c>
      <c r="IE20" s="305" t="s">
        <v>244</v>
      </c>
      <c r="IF20" s="305" t="s">
        <v>245</v>
      </c>
      <c r="IG20" s="305" t="s">
        <v>246</v>
      </c>
      <c r="IH20" s="305" t="s">
        <v>247</v>
      </c>
      <c r="II20" s="305" t="s">
        <v>248</v>
      </c>
      <c r="IJ20" s="229"/>
      <c r="IK20" s="229"/>
      <c r="IL20" s="229"/>
      <c r="IM20" s="229"/>
      <c r="IN20" s="229"/>
      <c r="IO20" s="229"/>
      <c r="IP20" s="229"/>
      <c r="IQ20" s="229"/>
      <c r="IR20" s="229"/>
      <c r="IS20" s="229"/>
      <c r="IT20" s="229"/>
      <c r="IU20" s="229"/>
      <c r="IV20" s="229"/>
      <c r="IW20" s="229"/>
      <c r="IX20" s="229"/>
      <c r="IY20" s="229"/>
      <c r="IZ20" s="229"/>
      <c r="JA20" s="229"/>
      <c r="JB20" s="229"/>
      <c r="JC20" s="229"/>
      <c r="JD20" s="229"/>
      <c r="JE20" s="229"/>
      <c r="JF20" s="229"/>
      <c r="JG20" s="229"/>
      <c r="JH20" s="229"/>
      <c r="JI20" s="229"/>
      <c r="JJ20" s="229"/>
      <c r="JK20" s="229"/>
      <c r="JL20" s="229"/>
      <c r="JM20" s="229"/>
      <c r="JN20" s="229"/>
      <c r="JO20" s="229"/>
      <c r="JP20" s="229"/>
      <c r="JQ20" s="229"/>
      <c r="JR20" s="229"/>
      <c r="JS20" s="229"/>
      <c r="JT20" s="229"/>
      <c r="JU20" s="229"/>
      <c r="JV20" s="229"/>
      <c r="JW20" s="229"/>
      <c r="JX20" s="229"/>
      <c r="JY20" s="229"/>
      <c r="JZ20" s="229"/>
      <c r="KA20" s="229"/>
      <c r="KB20" s="229"/>
      <c r="KC20" s="229"/>
      <c r="KD20" s="229"/>
      <c r="KE20" s="229"/>
      <c r="KF20" s="229"/>
      <c r="KG20" s="229"/>
      <c r="KH20" s="229"/>
      <c r="KI20" s="229"/>
      <c r="KJ20" s="229"/>
      <c r="KK20" s="229"/>
      <c r="KL20" s="229"/>
      <c r="KM20" s="229"/>
      <c r="KN20" s="229"/>
      <c r="KO20" s="229"/>
      <c r="KP20" s="229"/>
      <c r="KQ20" s="229"/>
      <c r="KR20" s="229"/>
      <c r="KS20" s="229"/>
      <c r="KT20" s="229"/>
      <c r="KU20" s="229"/>
      <c r="KV20" s="229"/>
      <c r="KW20" s="229"/>
      <c r="KX20" s="229"/>
      <c r="KY20" s="229"/>
      <c r="KZ20" s="229"/>
      <c r="LA20" s="229"/>
      <c r="LB20" s="229"/>
      <c r="LC20" s="229"/>
      <c r="LD20" s="229"/>
      <c r="LE20" s="229"/>
      <c r="LF20" s="229"/>
      <c r="LG20" s="229"/>
      <c r="LH20" s="229"/>
      <c r="LI20" s="229"/>
      <c r="LJ20" s="229"/>
      <c r="LK20" s="229"/>
      <c r="LL20" s="229"/>
      <c r="LM20" s="229"/>
      <c r="LN20" s="229"/>
      <c r="LO20" s="229"/>
      <c r="LP20" s="229"/>
      <c r="LQ20" s="229"/>
      <c r="LR20" s="229"/>
      <c r="LS20" s="229"/>
      <c r="LT20" s="229"/>
      <c r="LU20" s="229"/>
      <c r="LV20" s="229"/>
      <c r="LW20" s="229"/>
      <c r="LX20" s="229"/>
      <c r="LY20" s="229"/>
      <c r="LZ20" s="229"/>
      <c r="MA20" s="229"/>
      <c r="MB20" s="229"/>
      <c r="MC20" s="229"/>
      <c r="MD20" s="229"/>
      <c r="ME20" s="229"/>
      <c r="MF20" s="229"/>
    </row>
    <row r="21" spans="1:344" ht="15.75" thickBot="1">
      <c r="A21" s="254"/>
      <c r="B21" s="255" t="s">
        <v>741</v>
      </c>
      <c r="C21" s="306">
        <f>'1.1 Current State (Building)'!C17</f>
        <v>0</v>
      </c>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row>
    <row r="22" spans="1:344">
      <c r="A22" s="254"/>
      <c r="B22" s="255" t="s">
        <v>56</v>
      </c>
      <c r="C22" s="310">
        <f>'1.1 Current State (Building)'!C18</f>
        <v>0</v>
      </c>
      <c r="D22" s="231">
        <f>C22</f>
        <v>0</v>
      </c>
      <c r="E22" s="231">
        <f>D22*(1+$C$21)</f>
        <v>0</v>
      </c>
      <c r="F22" s="231">
        <f t="shared" ref="F22:BB22" si="7">E22*(1+$C$21)</f>
        <v>0</v>
      </c>
      <c r="G22" s="231">
        <f t="shared" si="7"/>
        <v>0</v>
      </c>
      <c r="H22" s="231">
        <f t="shared" si="7"/>
        <v>0</v>
      </c>
      <c r="I22" s="231">
        <f t="shared" si="7"/>
        <v>0</v>
      </c>
      <c r="J22" s="231">
        <f t="shared" si="7"/>
        <v>0</v>
      </c>
      <c r="K22" s="231">
        <f t="shared" si="7"/>
        <v>0</v>
      </c>
      <c r="L22" s="231">
        <f t="shared" si="7"/>
        <v>0</v>
      </c>
      <c r="M22" s="231">
        <f t="shared" si="7"/>
        <v>0</v>
      </c>
      <c r="N22" s="231">
        <f t="shared" si="7"/>
        <v>0</v>
      </c>
      <c r="O22" s="231">
        <f t="shared" si="7"/>
        <v>0</v>
      </c>
      <c r="P22" s="231">
        <f t="shared" si="7"/>
        <v>0</v>
      </c>
      <c r="Q22" s="231">
        <f t="shared" si="7"/>
        <v>0</v>
      </c>
      <c r="R22" s="231">
        <f t="shared" si="7"/>
        <v>0</v>
      </c>
      <c r="S22" s="231">
        <f t="shared" si="7"/>
        <v>0</v>
      </c>
      <c r="T22" s="231">
        <f t="shared" si="7"/>
        <v>0</v>
      </c>
      <c r="U22" s="231">
        <f t="shared" si="7"/>
        <v>0</v>
      </c>
      <c r="V22" s="231">
        <f t="shared" si="7"/>
        <v>0</v>
      </c>
      <c r="W22" s="231">
        <f t="shared" si="7"/>
        <v>0</v>
      </c>
      <c r="X22" s="231">
        <f t="shared" si="7"/>
        <v>0</v>
      </c>
      <c r="Y22" s="231">
        <f t="shared" si="7"/>
        <v>0</v>
      </c>
      <c r="Z22" s="231">
        <f t="shared" si="7"/>
        <v>0</v>
      </c>
      <c r="AA22" s="231">
        <f t="shared" si="7"/>
        <v>0</v>
      </c>
      <c r="AB22" s="231">
        <f t="shared" si="7"/>
        <v>0</v>
      </c>
      <c r="AC22" s="231">
        <f t="shared" si="7"/>
        <v>0</v>
      </c>
      <c r="AD22" s="231">
        <f t="shared" si="7"/>
        <v>0</v>
      </c>
      <c r="AE22" s="231">
        <f t="shared" si="7"/>
        <v>0</v>
      </c>
      <c r="AF22" s="231">
        <f t="shared" si="7"/>
        <v>0</v>
      </c>
      <c r="AG22" s="231">
        <f t="shared" si="7"/>
        <v>0</v>
      </c>
      <c r="AH22" s="231">
        <f t="shared" si="7"/>
        <v>0</v>
      </c>
      <c r="AI22" s="231">
        <f t="shared" si="7"/>
        <v>0</v>
      </c>
      <c r="AJ22" s="231">
        <f t="shared" si="7"/>
        <v>0</v>
      </c>
      <c r="AK22" s="231">
        <f t="shared" si="7"/>
        <v>0</v>
      </c>
      <c r="AL22" s="231">
        <f t="shared" si="7"/>
        <v>0</v>
      </c>
      <c r="AM22" s="231">
        <f t="shared" si="7"/>
        <v>0</v>
      </c>
      <c r="AN22" s="231">
        <f t="shared" si="7"/>
        <v>0</v>
      </c>
      <c r="AO22" s="231">
        <f t="shared" si="7"/>
        <v>0</v>
      </c>
      <c r="AP22" s="231">
        <f t="shared" si="7"/>
        <v>0</v>
      </c>
      <c r="AQ22" s="231">
        <f t="shared" si="7"/>
        <v>0</v>
      </c>
      <c r="AR22" s="231">
        <f t="shared" si="7"/>
        <v>0</v>
      </c>
      <c r="AS22" s="231">
        <f t="shared" si="7"/>
        <v>0</v>
      </c>
      <c r="AT22" s="231">
        <f t="shared" si="7"/>
        <v>0</v>
      </c>
      <c r="AU22" s="231">
        <f t="shared" si="7"/>
        <v>0</v>
      </c>
      <c r="AV22" s="231">
        <f t="shared" si="7"/>
        <v>0</v>
      </c>
      <c r="AW22" s="231">
        <f t="shared" si="7"/>
        <v>0</v>
      </c>
      <c r="AX22" s="231">
        <f t="shared" si="7"/>
        <v>0</v>
      </c>
      <c r="AY22" s="231">
        <f t="shared" si="7"/>
        <v>0</v>
      </c>
      <c r="AZ22" s="231">
        <f t="shared" si="7"/>
        <v>0</v>
      </c>
      <c r="BA22" s="231">
        <f t="shared" si="7"/>
        <v>0</v>
      </c>
      <c r="BB22" s="238">
        <f t="shared" si="7"/>
        <v>0</v>
      </c>
      <c r="BC22" s="237">
        <f t="shared" ref="BC22:BP22" si="8">BB22*$C$21</f>
        <v>0</v>
      </c>
      <c r="BD22" s="237">
        <f t="shared" si="8"/>
        <v>0</v>
      </c>
      <c r="BE22" s="237">
        <f t="shared" si="8"/>
        <v>0</v>
      </c>
      <c r="BF22" s="237">
        <f t="shared" si="8"/>
        <v>0</v>
      </c>
      <c r="BG22" s="237">
        <f t="shared" si="8"/>
        <v>0</v>
      </c>
      <c r="BH22" s="237">
        <f t="shared" si="8"/>
        <v>0</v>
      </c>
      <c r="BI22" s="237">
        <f t="shared" si="8"/>
        <v>0</v>
      </c>
      <c r="BJ22" s="237">
        <f t="shared" si="8"/>
        <v>0</v>
      </c>
      <c r="BK22" s="237">
        <f t="shared" si="8"/>
        <v>0</v>
      </c>
      <c r="BL22" s="237">
        <f t="shared" si="8"/>
        <v>0</v>
      </c>
      <c r="BM22" s="237">
        <f t="shared" si="8"/>
        <v>0</v>
      </c>
      <c r="BN22" s="237">
        <f t="shared" si="8"/>
        <v>0</v>
      </c>
      <c r="BO22" s="237">
        <f t="shared" si="8"/>
        <v>0</v>
      </c>
      <c r="BP22" s="237">
        <f t="shared" si="8"/>
        <v>0</v>
      </c>
      <c r="BQ22" s="237">
        <f t="shared" ref="BQ22:EB22" si="9">BP22*$C$21</f>
        <v>0</v>
      </c>
      <c r="BR22" s="237">
        <f t="shared" si="9"/>
        <v>0</v>
      </c>
      <c r="BS22" s="237">
        <f t="shared" si="9"/>
        <v>0</v>
      </c>
      <c r="BT22" s="237">
        <f t="shared" si="9"/>
        <v>0</v>
      </c>
      <c r="BU22" s="237">
        <f t="shared" si="9"/>
        <v>0</v>
      </c>
      <c r="BV22" s="237">
        <f t="shared" si="9"/>
        <v>0</v>
      </c>
      <c r="BW22" s="237">
        <f t="shared" si="9"/>
        <v>0</v>
      </c>
      <c r="BX22" s="237">
        <f t="shared" si="9"/>
        <v>0</v>
      </c>
      <c r="BY22" s="237">
        <f t="shared" si="9"/>
        <v>0</v>
      </c>
      <c r="BZ22" s="237">
        <f t="shared" si="9"/>
        <v>0</v>
      </c>
      <c r="CA22" s="237">
        <f t="shared" si="9"/>
        <v>0</v>
      </c>
      <c r="CB22" s="237">
        <f t="shared" si="9"/>
        <v>0</v>
      </c>
      <c r="CC22" s="237">
        <f t="shared" si="9"/>
        <v>0</v>
      </c>
      <c r="CD22" s="237">
        <f t="shared" si="9"/>
        <v>0</v>
      </c>
      <c r="CE22" s="237">
        <f t="shared" si="9"/>
        <v>0</v>
      </c>
      <c r="CF22" s="237">
        <f t="shared" si="9"/>
        <v>0</v>
      </c>
      <c r="CG22" s="237">
        <f t="shared" si="9"/>
        <v>0</v>
      </c>
      <c r="CH22" s="237">
        <f t="shared" si="9"/>
        <v>0</v>
      </c>
      <c r="CI22" s="237">
        <f t="shared" si="9"/>
        <v>0</v>
      </c>
      <c r="CJ22" s="237">
        <f t="shared" si="9"/>
        <v>0</v>
      </c>
      <c r="CK22" s="237">
        <f t="shared" si="9"/>
        <v>0</v>
      </c>
      <c r="CL22" s="237">
        <f t="shared" si="9"/>
        <v>0</v>
      </c>
      <c r="CM22" s="237">
        <f t="shared" si="9"/>
        <v>0</v>
      </c>
      <c r="CN22" s="237">
        <f t="shared" si="9"/>
        <v>0</v>
      </c>
      <c r="CO22" s="237">
        <f t="shared" si="9"/>
        <v>0</v>
      </c>
      <c r="CP22" s="237">
        <f t="shared" si="9"/>
        <v>0</v>
      </c>
      <c r="CQ22" s="237">
        <f t="shared" si="9"/>
        <v>0</v>
      </c>
      <c r="CR22" s="237">
        <f t="shared" si="9"/>
        <v>0</v>
      </c>
      <c r="CS22" s="237">
        <f t="shared" si="9"/>
        <v>0</v>
      </c>
      <c r="CT22" s="237">
        <f t="shared" si="9"/>
        <v>0</v>
      </c>
      <c r="CU22" s="237">
        <f t="shared" si="9"/>
        <v>0</v>
      </c>
      <c r="CV22" s="237">
        <f t="shared" si="9"/>
        <v>0</v>
      </c>
      <c r="CW22" s="237">
        <f t="shared" si="9"/>
        <v>0</v>
      </c>
      <c r="CX22" s="237">
        <f t="shared" si="9"/>
        <v>0</v>
      </c>
      <c r="CY22" s="237">
        <f t="shared" si="9"/>
        <v>0</v>
      </c>
      <c r="CZ22" s="237">
        <f t="shared" si="9"/>
        <v>0</v>
      </c>
      <c r="DA22" s="237">
        <f t="shared" si="9"/>
        <v>0</v>
      </c>
      <c r="DB22" s="237">
        <f t="shared" si="9"/>
        <v>0</v>
      </c>
      <c r="DC22" s="237">
        <f t="shared" si="9"/>
        <v>0</v>
      </c>
      <c r="DD22" s="237">
        <f t="shared" si="9"/>
        <v>0</v>
      </c>
      <c r="DE22" s="237">
        <f t="shared" si="9"/>
        <v>0</v>
      </c>
      <c r="DF22" s="237">
        <f t="shared" si="9"/>
        <v>0</v>
      </c>
      <c r="DG22" s="237">
        <f t="shared" si="9"/>
        <v>0</v>
      </c>
      <c r="DH22" s="237">
        <f t="shared" si="9"/>
        <v>0</v>
      </c>
      <c r="DI22" s="237">
        <f t="shared" si="9"/>
        <v>0</v>
      </c>
      <c r="DJ22" s="237">
        <f t="shared" si="9"/>
        <v>0</v>
      </c>
      <c r="DK22" s="237">
        <f t="shared" si="9"/>
        <v>0</v>
      </c>
      <c r="DL22" s="237">
        <f t="shared" si="9"/>
        <v>0</v>
      </c>
      <c r="DM22" s="237">
        <f t="shared" si="9"/>
        <v>0</v>
      </c>
      <c r="DN22" s="237">
        <f t="shared" si="9"/>
        <v>0</v>
      </c>
      <c r="DO22" s="237">
        <f t="shared" si="9"/>
        <v>0</v>
      </c>
      <c r="DP22" s="237">
        <f t="shared" si="9"/>
        <v>0</v>
      </c>
      <c r="DQ22" s="237">
        <f t="shared" si="9"/>
        <v>0</v>
      </c>
      <c r="DR22" s="237">
        <f t="shared" si="9"/>
        <v>0</v>
      </c>
      <c r="DS22" s="237">
        <f t="shared" si="9"/>
        <v>0</v>
      </c>
      <c r="DT22" s="237">
        <f t="shared" si="9"/>
        <v>0</v>
      </c>
      <c r="DU22" s="237">
        <f t="shared" si="9"/>
        <v>0</v>
      </c>
      <c r="DV22" s="237">
        <f t="shared" si="9"/>
        <v>0</v>
      </c>
      <c r="DW22" s="237">
        <f t="shared" si="9"/>
        <v>0</v>
      </c>
      <c r="DX22" s="237">
        <f t="shared" si="9"/>
        <v>0</v>
      </c>
      <c r="DY22" s="237">
        <f t="shared" si="9"/>
        <v>0</v>
      </c>
      <c r="DZ22" s="237">
        <f t="shared" si="9"/>
        <v>0</v>
      </c>
      <c r="EA22" s="237">
        <f t="shared" si="9"/>
        <v>0</v>
      </c>
      <c r="EB22" s="237">
        <f t="shared" si="9"/>
        <v>0</v>
      </c>
      <c r="EC22" s="237">
        <f t="shared" ref="EC22:GN22" si="10">EB22*$C$21</f>
        <v>0</v>
      </c>
      <c r="ED22" s="237">
        <f t="shared" si="10"/>
        <v>0</v>
      </c>
      <c r="EE22" s="237">
        <f t="shared" si="10"/>
        <v>0</v>
      </c>
      <c r="EF22" s="237">
        <f t="shared" si="10"/>
        <v>0</v>
      </c>
      <c r="EG22" s="237">
        <f t="shared" si="10"/>
        <v>0</v>
      </c>
      <c r="EH22" s="237">
        <f t="shared" si="10"/>
        <v>0</v>
      </c>
      <c r="EI22" s="237">
        <f t="shared" si="10"/>
        <v>0</v>
      </c>
      <c r="EJ22" s="237">
        <f t="shared" si="10"/>
        <v>0</v>
      </c>
      <c r="EK22" s="237">
        <f t="shared" si="10"/>
        <v>0</v>
      </c>
      <c r="EL22" s="237">
        <f t="shared" si="10"/>
        <v>0</v>
      </c>
      <c r="EM22" s="237">
        <f t="shared" si="10"/>
        <v>0</v>
      </c>
      <c r="EN22" s="237">
        <f t="shared" si="10"/>
        <v>0</v>
      </c>
      <c r="EO22" s="237">
        <f t="shared" si="10"/>
        <v>0</v>
      </c>
      <c r="EP22" s="237">
        <f t="shared" si="10"/>
        <v>0</v>
      </c>
      <c r="EQ22" s="237">
        <f t="shared" si="10"/>
        <v>0</v>
      </c>
      <c r="ER22" s="237">
        <f t="shared" si="10"/>
        <v>0</v>
      </c>
      <c r="ES22" s="237">
        <f t="shared" si="10"/>
        <v>0</v>
      </c>
      <c r="ET22" s="237">
        <f t="shared" si="10"/>
        <v>0</v>
      </c>
      <c r="EU22" s="237">
        <f t="shared" si="10"/>
        <v>0</v>
      </c>
      <c r="EV22" s="237">
        <f t="shared" si="10"/>
        <v>0</v>
      </c>
      <c r="EW22" s="237">
        <f t="shared" si="10"/>
        <v>0</v>
      </c>
      <c r="EX22" s="237">
        <f t="shared" si="10"/>
        <v>0</v>
      </c>
      <c r="EY22" s="237">
        <f t="shared" si="10"/>
        <v>0</v>
      </c>
      <c r="EZ22" s="237">
        <f t="shared" si="10"/>
        <v>0</v>
      </c>
      <c r="FA22" s="237">
        <f t="shared" si="10"/>
        <v>0</v>
      </c>
      <c r="FB22" s="237">
        <f t="shared" si="10"/>
        <v>0</v>
      </c>
      <c r="FC22" s="237">
        <f t="shared" si="10"/>
        <v>0</v>
      </c>
      <c r="FD22" s="237">
        <f t="shared" si="10"/>
        <v>0</v>
      </c>
      <c r="FE22" s="237">
        <f t="shared" si="10"/>
        <v>0</v>
      </c>
      <c r="FF22" s="237">
        <f t="shared" si="10"/>
        <v>0</v>
      </c>
      <c r="FG22" s="237">
        <f t="shared" si="10"/>
        <v>0</v>
      </c>
      <c r="FH22" s="237">
        <f t="shared" si="10"/>
        <v>0</v>
      </c>
      <c r="FI22" s="237">
        <f t="shared" si="10"/>
        <v>0</v>
      </c>
      <c r="FJ22" s="237">
        <f t="shared" si="10"/>
        <v>0</v>
      </c>
      <c r="FK22" s="237">
        <f t="shared" si="10"/>
        <v>0</v>
      </c>
      <c r="FL22" s="237">
        <f t="shared" si="10"/>
        <v>0</v>
      </c>
      <c r="FM22" s="237">
        <f t="shared" si="10"/>
        <v>0</v>
      </c>
      <c r="FN22" s="237">
        <f t="shared" si="10"/>
        <v>0</v>
      </c>
      <c r="FO22" s="237">
        <f t="shared" si="10"/>
        <v>0</v>
      </c>
      <c r="FP22" s="237">
        <f t="shared" si="10"/>
        <v>0</v>
      </c>
      <c r="FQ22" s="237">
        <f t="shared" si="10"/>
        <v>0</v>
      </c>
      <c r="FR22" s="237">
        <f t="shared" si="10"/>
        <v>0</v>
      </c>
      <c r="FS22" s="237">
        <f t="shared" si="10"/>
        <v>0</v>
      </c>
      <c r="FT22" s="237">
        <f t="shared" si="10"/>
        <v>0</v>
      </c>
      <c r="FU22" s="237">
        <f t="shared" si="10"/>
        <v>0</v>
      </c>
      <c r="FV22" s="237">
        <f t="shared" si="10"/>
        <v>0</v>
      </c>
      <c r="FW22" s="237">
        <f t="shared" si="10"/>
        <v>0</v>
      </c>
      <c r="FX22" s="237">
        <f t="shared" si="10"/>
        <v>0</v>
      </c>
      <c r="FY22" s="237">
        <f t="shared" si="10"/>
        <v>0</v>
      </c>
      <c r="FZ22" s="237">
        <f t="shared" si="10"/>
        <v>0</v>
      </c>
      <c r="GA22" s="237">
        <f t="shared" si="10"/>
        <v>0</v>
      </c>
      <c r="GB22" s="237">
        <f t="shared" si="10"/>
        <v>0</v>
      </c>
      <c r="GC22" s="237">
        <f t="shared" si="10"/>
        <v>0</v>
      </c>
      <c r="GD22" s="237">
        <f t="shared" si="10"/>
        <v>0</v>
      </c>
      <c r="GE22" s="237">
        <f t="shared" si="10"/>
        <v>0</v>
      </c>
      <c r="GF22" s="237">
        <f t="shared" si="10"/>
        <v>0</v>
      </c>
      <c r="GG22" s="237">
        <f t="shared" si="10"/>
        <v>0</v>
      </c>
      <c r="GH22" s="237">
        <f t="shared" si="10"/>
        <v>0</v>
      </c>
      <c r="GI22" s="237">
        <f t="shared" si="10"/>
        <v>0</v>
      </c>
      <c r="GJ22" s="237">
        <f t="shared" si="10"/>
        <v>0</v>
      </c>
      <c r="GK22" s="237">
        <f t="shared" si="10"/>
        <v>0</v>
      </c>
      <c r="GL22" s="237">
        <f t="shared" si="10"/>
        <v>0</v>
      </c>
      <c r="GM22" s="237">
        <f t="shared" si="10"/>
        <v>0</v>
      </c>
      <c r="GN22" s="237">
        <f t="shared" si="10"/>
        <v>0</v>
      </c>
      <c r="GO22" s="237">
        <f t="shared" ref="GO22:II22" si="11">GN22*$C$21</f>
        <v>0</v>
      </c>
      <c r="GP22" s="237">
        <f t="shared" si="11"/>
        <v>0</v>
      </c>
      <c r="GQ22" s="237">
        <f t="shared" si="11"/>
        <v>0</v>
      </c>
      <c r="GR22" s="237">
        <f t="shared" si="11"/>
        <v>0</v>
      </c>
      <c r="GS22" s="237">
        <f t="shared" si="11"/>
        <v>0</v>
      </c>
      <c r="GT22" s="237">
        <f t="shared" si="11"/>
        <v>0</v>
      </c>
      <c r="GU22" s="237">
        <f t="shared" si="11"/>
        <v>0</v>
      </c>
      <c r="GV22" s="237">
        <f t="shared" si="11"/>
        <v>0</v>
      </c>
      <c r="GW22" s="237">
        <f t="shared" si="11"/>
        <v>0</v>
      </c>
      <c r="GX22" s="237">
        <f t="shared" si="11"/>
        <v>0</v>
      </c>
      <c r="GY22" s="237">
        <f t="shared" si="11"/>
        <v>0</v>
      </c>
      <c r="GZ22" s="237">
        <f t="shared" si="11"/>
        <v>0</v>
      </c>
      <c r="HA22" s="237">
        <f t="shared" si="11"/>
        <v>0</v>
      </c>
      <c r="HB22" s="237">
        <f t="shared" si="11"/>
        <v>0</v>
      </c>
      <c r="HC22" s="237">
        <f t="shared" si="11"/>
        <v>0</v>
      </c>
      <c r="HD22" s="237">
        <f t="shared" si="11"/>
        <v>0</v>
      </c>
      <c r="HE22" s="237">
        <f t="shared" si="11"/>
        <v>0</v>
      </c>
      <c r="HF22" s="237">
        <f t="shared" si="11"/>
        <v>0</v>
      </c>
      <c r="HG22" s="237">
        <f t="shared" si="11"/>
        <v>0</v>
      </c>
      <c r="HH22" s="237">
        <f t="shared" si="11"/>
        <v>0</v>
      </c>
      <c r="HI22" s="237">
        <f t="shared" si="11"/>
        <v>0</v>
      </c>
      <c r="HJ22" s="237">
        <f t="shared" si="11"/>
        <v>0</v>
      </c>
      <c r="HK22" s="237">
        <f t="shared" si="11"/>
        <v>0</v>
      </c>
      <c r="HL22" s="237">
        <f t="shared" si="11"/>
        <v>0</v>
      </c>
      <c r="HM22" s="237">
        <f t="shared" si="11"/>
        <v>0</v>
      </c>
      <c r="HN22" s="237">
        <f t="shared" si="11"/>
        <v>0</v>
      </c>
      <c r="HO22" s="237">
        <f t="shared" si="11"/>
        <v>0</v>
      </c>
      <c r="HP22" s="237">
        <f t="shared" si="11"/>
        <v>0</v>
      </c>
      <c r="HQ22" s="237">
        <f t="shared" si="11"/>
        <v>0</v>
      </c>
      <c r="HR22" s="237">
        <f t="shared" si="11"/>
        <v>0</v>
      </c>
      <c r="HS22" s="237">
        <f t="shared" si="11"/>
        <v>0</v>
      </c>
      <c r="HT22" s="237">
        <f t="shared" si="11"/>
        <v>0</v>
      </c>
      <c r="HU22" s="237">
        <f t="shared" si="11"/>
        <v>0</v>
      </c>
      <c r="HV22" s="237">
        <f t="shared" si="11"/>
        <v>0</v>
      </c>
      <c r="HW22" s="237">
        <f t="shared" si="11"/>
        <v>0</v>
      </c>
      <c r="HX22" s="237">
        <f t="shared" si="11"/>
        <v>0</v>
      </c>
      <c r="HY22" s="237">
        <f t="shared" si="11"/>
        <v>0</v>
      </c>
      <c r="HZ22" s="237">
        <f t="shared" si="11"/>
        <v>0</v>
      </c>
      <c r="IA22" s="237">
        <f t="shared" si="11"/>
        <v>0</v>
      </c>
      <c r="IB22" s="237">
        <f t="shared" si="11"/>
        <v>0</v>
      </c>
      <c r="IC22" s="237">
        <f t="shared" si="11"/>
        <v>0</v>
      </c>
      <c r="ID22" s="237">
        <f t="shared" si="11"/>
        <v>0</v>
      </c>
      <c r="IE22" s="237">
        <f t="shared" si="11"/>
        <v>0</v>
      </c>
      <c r="IF22" s="237">
        <f t="shared" si="11"/>
        <v>0</v>
      </c>
      <c r="IG22" s="237">
        <f t="shared" si="11"/>
        <v>0</v>
      </c>
      <c r="IH22" s="237">
        <f t="shared" si="11"/>
        <v>0</v>
      </c>
      <c r="II22" s="237">
        <f t="shared" si="11"/>
        <v>0</v>
      </c>
    </row>
    <row r="23" spans="1:344" ht="15.75" thickBot="1">
      <c r="A23" s="254"/>
      <c r="B23" s="255" t="s">
        <v>421</v>
      </c>
      <c r="C23" s="480"/>
      <c r="D23" s="234">
        <f t="shared" ref="D23:AI23" si="12">$D$10*D22</f>
        <v>0</v>
      </c>
      <c r="E23" s="234">
        <f t="shared" si="12"/>
        <v>0</v>
      </c>
      <c r="F23" s="234">
        <f t="shared" si="12"/>
        <v>0</v>
      </c>
      <c r="G23" s="234">
        <f t="shared" si="12"/>
        <v>0</v>
      </c>
      <c r="H23" s="234">
        <f t="shared" si="12"/>
        <v>0</v>
      </c>
      <c r="I23" s="234">
        <f t="shared" si="12"/>
        <v>0</v>
      </c>
      <c r="J23" s="234">
        <f t="shared" si="12"/>
        <v>0</v>
      </c>
      <c r="K23" s="234">
        <f t="shared" si="12"/>
        <v>0</v>
      </c>
      <c r="L23" s="234">
        <f t="shared" si="12"/>
        <v>0</v>
      </c>
      <c r="M23" s="234">
        <f t="shared" si="12"/>
        <v>0</v>
      </c>
      <c r="N23" s="234">
        <f t="shared" si="12"/>
        <v>0</v>
      </c>
      <c r="O23" s="234">
        <f t="shared" si="12"/>
        <v>0</v>
      </c>
      <c r="P23" s="234">
        <f t="shared" si="12"/>
        <v>0</v>
      </c>
      <c r="Q23" s="234">
        <f t="shared" si="12"/>
        <v>0</v>
      </c>
      <c r="R23" s="234">
        <f t="shared" si="12"/>
        <v>0</v>
      </c>
      <c r="S23" s="234">
        <f t="shared" si="12"/>
        <v>0</v>
      </c>
      <c r="T23" s="234">
        <f t="shared" si="12"/>
        <v>0</v>
      </c>
      <c r="U23" s="234">
        <f t="shared" si="12"/>
        <v>0</v>
      </c>
      <c r="V23" s="234">
        <f t="shared" si="12"/>
        <v>0</v>
      </c>
      <c r="W23" s="234">
        <f t="shared" si="12"/>
        <v>0</v>
      </c>
      <c r="X23" s="234">
        <f t="shared" si="12"/>
        <v>0</v>
      </c>
      <c r="Y23" s="234">
        <f t="shared" si="12"/>
        <v>0</v>
      </c>
      <c r="Z23" s="234">
        <f t="shared" si="12"/>
        <v>0</v>
      </c>
      <c r="AA23" s="234">
        <f t="shared" si="12"/>
        <v>0</v>
      </c>
      <c r="AB23" s="234">
        <f t="shared" si="12"/>
        <v>0</v>
      </c>
      <c r="AC23" s="234">
        <f t="shared" si="12"/>
        <v>0</v>
      </c>
      <c r="AD23" s="234">
        <f t="shared" si="12"/>
        <v>0</v>
      </c>
      <c r="AE23" s="234">
        <f t="shared" si="12"/>
        <v>0</v>
      </c>
      <c r="AF23" s="234">
        <f t="shared" si="12"/>
        <v>0</v>
      </c>
      <c r="AG23" s="234">
        <f t="shared" si="12"/>
        <v>0</v>
      </c>
      <c r="AH23" s="234">
        <f t="shared" si="12"/>
        <v>0</v>
      </c>
      <c r="AI23" s="234">
        <f t="shared" si="12"/>
        <v>0</v>
      </c>
      <c r="AJ23" s="234">
        <f t="shared" ref="AJ23:BB23" si="13">$D$10*AJ22</f>
        <v>0</v>
      </c>
      <c r="AK23" s="234">
        <f t="shared" si="13"/>
        <v>0</v>
      </c>
      <c r="AL23" s="234">
        <f t="shared" si="13"/>
        <v>0</v>
      </c>
      <c r="AM23" s="234">
        <f t="shared" si="13"/>
        <v>0</v>
      </c>
      <c r="AN23" s="234">
        <f t="shared" si="13"/>
        <v>0</v>
      </c>
      <c r="AO23" s="234">
        <f t="shared" si="13"/>
        <v>0</v>
      </c>
      <c r="AP23" s="234">
        <f t="shared" si="13"/>
        <v>0</v>
      </c>
      <c r="AQ23" s="234">
        <f t="shared" si="13"/>
        <v>0</v>
      </c>
      <c r="AR23" s="234">
        <f t="shared" si="13"/>
        <v>0</v>
      </c>
      <c r="AS23" s="234">
        <f t="shared" si="13"/>
        <v>0</v>
      </c>
      <c r="AT23" s="234">
        <f t="shared" si="13"/>
        <v>0</v>
      </c>
      <c r="AU23" s="234">
        <f t="shared" si="13"/>
        <v>0</v>
      </c>
      <c r="AV23" s="234">
        <f t="shared" si="13"/>
        <v>0</v>
      </c>
      <c r="AW23" s="234">
        <f t="shared" si="13"/>
        <v>0</v>
      </c>
      <c r="AX23" s="234">
        <f t="shared" si="13"/>
        <v>0</v>
      </c>
      <c r="AY23" s="234">
        <f t="shared" si="13"/>
        <v>0</v>
      </c>
      <c r="AZ23" s="234">
        <f t="shared" si="13"/>
        <v>0</v>
      </c>
      <c r="BA23" s="234">
        <f t="shared" si="13"/>
        <v>0</v>
      </c>
      <c r="BB23" s="312">
        <f t="shared" si="13"/>
        <v>0</v>
      </c>
      <c r="BC23" s="237" t="e">
        <f>#REF!*BC22</f>
        <v>#REF!</v>
      </c>
      <c r="BD23" s="237" t="e">
        <f>#REF!*BD22</f>
        <v>#REF!</v>
      </c>
      <c r="BE23" s="237" t="e">
        <f>#REF!*BE22</f>
        <v>#REF!</v>
      </c>
      <c r="BF23" s="237" t="e">
        <f>#REF!*BF22</f>
        <v>#REF!</v>
      </c>
      <c r="BG23" s="237" t="e">
        <f>#REF!*BG22</f>
        <v>#REF!</v>
      </c>
      <c r="BH23" s="237" t="e">
        <f>#REF!*BH22</f>
        <v>#REF!</v>
      </c>
      <c r="BI23" s="237" t="e">
        <f>#REF!*BI22</f>
        <v>#REF!</v>
      </c>
      <c r="BJ23" s="237" t="e">
        <f>#REF!*BJ22</f>
        <v>#REF!</v>
      </c>
      <c r="BK23" s="237" t="e">
        <f>#REF!*BK22</f>
        <v>#REF!</v>
      </c>
      <c r="BL23" s="237" t="e">
        <f>#REF!*BL22</f>
        <v>#REF!</v>
      </c>
      <c r="BM23" s="237" t="e">
        <f>#REF!*BM22</f>
        <v>#REF!</v>
      </c>
      <c r="BN23" s="237" t="e">
        <f>#REF!*BN22</f>
        <v>#REF!</v>
      </c>
      <c r="BO23" s="237" t="e">
        <f>#REF!*BO22</f>
        <v>#REF!</v>
      </c>
      <c r="BP23" s="237" t="e">
        <f>#REF!*BP22</f>
        <v>#REF!</v>
      </c>
      <c r="BQ23" s="237" t="e">
        <f>#REF!*BQ22</f>
        <v>#REF!</v>
      </c>
      <c r="BR23" s="237" t="e">
        <f>#REF!*BR22</f>
        <v>#REF!</v>
      </c>
      <c r="BS23" s="237" t="e">
        <f>#REF!*BS22</f>
        <v>#REF!</v>
      </c>
      <c r="BT23" s="237" t="e">
        <f>#REF!*BT22</f>
        <v>#REF!</v>
      </c>
      <c r="BU23" s="237" t="e">
        <f>#REF!*BU22</f>
        <v>#REF!</v>
      </c>
      <c r="BV23" s="237" t="e">
        <f>#REF!*BV22</f>
        <v>#REF!</v>
      </c>
      <c r="BW23" s="237" t="e">
        <f>#REF!*BW22</f>
        <v>#REF!</v>
      </c>
      <c r="BX23" s="237" t="e">
        <f>#REF!*BX22</f>
        <v>#REF!</v>
      </c>
      <c r="BY23" s="237" t="e">
        <f>#REF!*BY22</f>
        <v>#REF!</v>
      </c>
      <c r="BZ23" s="237" t="e">
        <f>#REF!*BZ22</f>
        <v>#REF!</v>
      </c>
      <c r="CA23" s="237" t="e">
        <f>#REF!*CA22</f>
        <v>#REF!</v>
      </c>
      <c r="CB23" s="237" t="e">
        <f>#REF!*CB22</f>
        <v>#REF!</v>
      </c>
      <c r="CC23" s="237" t="e">
        <f>#REF!*CC22</f>
        <v>#REF!</v>
      </c>
      <c r="CD23" s="237" t="e">
        <f>#REF!*CD22</f>
        <v>#REF!</v>
      </c>
      <c r="CE23" s="237" t="e">
        <f>#REF!*CE22</f>
        <v>#REF!</v>
      </c>
      <c r="CF23" s="237" t="e">
        <f>#REF!*CF22</f>
        <v>#REF!</v>
      </c>
      <c r="CG23" s="237" t="e">
        <f>#REF!*CG22</f>
        <v>#REF!</v>
      </c>
      <c r="CH23" s="237" t="e">
        <f>#REF!*CH22</f>
        <v>#REF!</v>
      </c>
      <c r="CI23" s="237" t="e">
        <f>#REF!*CI22</f>
        <v>#REF!</v>
      </c>
      <c r="CJ23" s="237" t="e">
        <f>#REF!*CJ22</f>
        <v>#REF!</v>
      </c>
      <c r="CK23" s="237" t="e">
        <f>#REF!*CK22</f>
        <v>#REF!</v>
      </c>
      <c r="CL23" s="237" t="e">
        <f>#REF!*CL22</f>
        <v>#REF!</v>
      </c>
      <c r="CM23" s="237" t="e">
        <f>#REF!*CM22</f>
        <v>#REF!</v>
      </c>
      <c r="CN23" s="237" t="e">
        <f>#REF!*CN22</f>
        <v>#REF!</v>
      </c>
      <c r="CO23" s="237" t="e">
        <f>#REF!*CO22</f>
        <v>#REF!</v>
      </c>
      <c r="CP23" s="237" t="e">
        <f>#REF!*CP22</f>
        <v>#REF!</v>
      </c>
      <c r="CQ23" s="237" t="e">
        <f>#REF!*CQ22</f>
        <v>#REF!</v>
      </c>
      <c r="CR23" s="237" t="e">
        <f>#REF!*CR22</f>
        <v>#REF!</v>
      </c>
      <c r="CS23" s="237" t="e">
        <f>#REF!*CS22</f>
        <v>#REF!</v>
      </c>
      <c r="CT23" s="237" t="e">
        <f>#REF!*CT22</f>
        <v>#REF!</v>
      </c>
      <c r="CU23" s="237" t="e">
        <f>#REF!*CU22</f>
        <v>#REF!</v>
      </c>
      <c r="CV23" s="237" t="e">
        <f>#REF!*CV22</f>
        <v>#REF!</v>
      </c>
      <c r="CW23" s="237" t="e">
        <f>#REF!*CW22</f>
        <v>#REF!</v>
      </c>
      <c r="CX23" s="237" t="e">
        <f>#REF!*CX22</f>
        <v>#REF!</v>
      </c>
      <c r="CY23" s="237" t="e">
        <f>#REF!*CY22</f>
        <v>#REF!</v>
      </c>
      <c r="CZ23" s="237" t="e">
        <f>#REF!*CZ22</f>
        <v>#REF!</v>
      </c>
      <c r="DA23" s="237" t="e">
        <f>#REF!*DA22</f>
        <v>#REF!</v>
      </c>
      <c r="DB23" s="237" t="e">
        <f>#REF!*DB22</f>
        <v>#REF!</v>
      </c>
      <c r="DC23" s="237" t="e">
        <f>#REF!*DC22</f>
        <v>#REF!</v>
      </c>
      <c r="DD23" s="237" t="e">
        <f>#REF!*DD22</f>
        <v>#REF!</v>
      </c>
      <c r="DE23" s="237" t="e">
        <f>#REF!*DE22</f>
        <v>#REF!</v>
      </c>
      <c r="DF23" s="237" t="e">
        <f>#REF!*DF22</f>
        <v>#REF!</v>
      </c>
      <c r="DG23" s="237" t="e">
        <f>#REF!*DG22</f>
        <v>#REF!</v>
      </c>
      <c r="DH23" s="237" t="e">
        <f>#REF!*DH22</f>
        <v>#REF!</v>
      </c>
      <c r="DI23" s="237" t="e">
        <f>#REF!*DI22</f>
        <v>#REF!</v>
      </c>
      <c r="DJ23" s="237" t="e">
        <f>#REF!*DJ22</f>
        <v>#REF!</v>
      </c>
      <c r="DK23" s="237" t="e">
        <f>#REF!*DK22</f>
        <v>#REF!</v>
      </c>
      <c r="DL23" s="237" t="e">
        <f>#REF!*DL22</f>
        <v>#REF!</v>
      </c>
      <c r="DM23" s="237" t="e">
        <f>#REF!*DM22</f>
        <v>#REF!</v>
      </c>
      <c r="DN23" s="237" t="e">
        <f>#REF!*DN22</f>
        <v>#REF!</v>
      </c>
      <c r="DO23" s="237" t="e">
        <f>#REF!*DO22</f>
        <v>#REF!</v>
      </c>
      <c r="DP23" s="237" t="e">
        <f>#REF!*DP22</f>
        <v>#REF!</v>
      </c>
      <c r="DQ23" s="237" t="e">
        <f>#REF!*DQ22</f>
        <v>#REF!</v>
      </c>
      <c r="DR23" s="237" t="e">
        <f>#REF!*DR22</f>
        <v>#REF!</v>
      </c>
      <c r="DS23" s="237" t="e">
        <f>#REF!*DS22</f>
        <v>#REF!</v>
      </c>
      <c r="DT23" s="237" t="e">
        <f>#REF!*DT22</f>
        <v>#REF!</v>
      </c>
      <c r="DU23" s="237" t="e">
        <f>#REF!*DU22</f>
        <v>#REF!</v>
      </c>
      <c r="DV23" s="237" t="e">
        <f>#REF!*DV22</f>
        <v>#REF!</v>
      </c>
      <c r="DW23" s="237" t="e">
        <f>#REF!*DW22</f>
        <v>#REF!</v>
      </c>
      <c r="DX23" s="237" t="e">
        <f>#REF!*DX22</f>
        <v>#REF!</v>
      </c>
      <c r="DY23" s="237" t="e">
        <f>#REF!*DY22</f>
        <v>#REF!</v>
      </c>
      <c r="DZ23" s="237" t="e">
        <f>#REF!*DZ22</f>
        <v>#REF!</v>
      </c>
      <c r="EA23" s="237" t="e">
        <f>#REF!*EA22</f>
        <v>#REF!</v>
      </c>
      <c r="EB23" s="237" t="e">
        <f>#REF!*EB22</f>
        <v>#REF!</v>
      </c>
      <c r="EC23" s="237" t="e">
        <f>#REF!*EC22</f>
        <v>#REF!</v>
      </c>
      <c r="ED23" s="237" t="e">
        <f>#REF!*ED22</f>
        <v>#REF!</v>
      </c>
      <c r="EE23" s="237" t="e">
        <f>#REF!*EE22</f>
        <v>#REF!</v>
      </c>
      <c r="EF23" s="237" t="e">
        <f>#REF!*EF22</f>
        <v>#REF!</v>
      </c>
      <c r="EG23" s="237" t="e">
        <f>#REF!*EG22</f>
        <v>#REF!</v>
      </c>
      <c r="EH23" s="237" t="e">
        <f>#REF!*EH22</f>
        <v>#REF!</v>
      </c>
      <c r="EI23" s="237" t="e">
        <f>#REF!*EI22</f>
        <v>#REF!</v>
      </c>
      <c r="EJ23" s="237" t="e">
        <f>#REF!*EJ22</f>
        <v>#REF!</v>
      </c>
      <c r="EK23" s="237" t="e">
        <f>#REF!*EK22</f>
        <v>#REF!</v>
      </c>
      <c r="EL23" s="237" t="e">
        <f>#REF!*EL22</f>
        <v>#REF!</v>
      </c>
      <c r="EM23" s="237" t="e">
        <f>#REF!*EM22</f>
        <v>#REF!</v>
      </c>
      <c r="EN23" s="237" t="e">
        <f>#REF!*EN22</f>
        <v>#REF!</v>
      </c>
      <c r="EO23" s="237" t="e">
        <f>#REF!*EO22</f>
        <v>#REF!</v>
      </c>
      <c r="EP23" s="237" t="e">
        <f>#REF!*EP22</f>
        <v>#REF!</v>
      </c>
      <c r="EQ23" s="237" t="e">
        <f>#REF!*EQ22</f>
        <v>#REF!</v>
      </c>
      <c r="ER23" s="237" t="e">
        <f>#REF!*ER22</f>
        <v>#REF!</v>
      </c>
      <c r="ES23" s="237" t="e">
        <f>#REF!*ES22</f>
        <v>#REF!</v>
      </c>
      <c r="ET23" s="237" t="e">
        <f>#REF!*ET22</f>
        <v>#REF!</v>
      </c>
      <c r="EU23" s="237" t="e">
        <f>#REF!*EU22</f>
        <v>#REF!</v>
      </c>
      <c r="EV23" s="237" t="e">
        <f>#REF!*EV22</f>
        <v>#REF!</v>
      </c>
      <c r="EW23" s="237" t="e">
        <f>#REF!*EW22</f>
        <v>#REF!</v>
      </c>
      <c r="EX23" s="237" t="e">
        <f>#REF!*EX22</f>
        <v>#REF!</v>
      </c>
      <c r="EY23" s="237" t="e">
        <f>#REF!*EY22</f>
        <v>#REF!</v>
      </c>
      <c r="EZ23" s="237" t="e">
        <f>#REF!*EZ22</f>
        <v>#REF!</v>
      </c>
      <c r="FA23" s="237" t="e">
        <f>#REF!*FA22</f>
        <v>#REF!</v>
      </c>
      <c r="FB23" s="237" t="e">
        <f>#REF!*FB22</f>
        <v>#REF!</v>
      </c>
      <c r="FC23" s="237" t="e">
        <f>#REF!*FC22</f>
        <v>#REF!</v>
      </c>
      <c r="FD23" s="237" t="e">
        <f>#REF!*FD22</f>
        <v>#REF!</v>
      </c>
      <c r="FE23" s="237" t="e">
        <f>#REF!*FE22</f>
        <v>#REF!</v>
      </c>
      <c r="FF23" s="237" t="e">
        <f>#REF!*FF22</f>
        <v>#REF!</v>
      </c>
      <c r="FG23" s="237" t="e">
        <f>#REF!*FG22</f>
        <v>#REF!</v>
      </c>
      <c r="FH23" s="237" t="e">
        <f>#REF!*FH22</f>
        <v>#REF!</v>
      </c>
      <c r="FI23" s="237" t="e">
        <f>#REF!*FI22</f>
        <v>#REF!</v>
      </c>
      <c r="FJ23" s="237" t="e">
        <f>#REF!*FJ22</f>
        <v>#REF!</v>
      </c>
      <c r="FK23" s="237" t="e">
        <f>#REF!*FK22</f>
        <v>#REF!</v>
      </c>
      <c r="FL23" s="237" t="e">
        <f>#REF!*FL22</f>
        <v>#REF!</v>
      </c>
      <c r="FM23" s="237" t="e">
        <f>#REF!*FM22</f>
        <v>#REF!</v>
      </c>
      <c r="FN23" s="237" t="e">
        <f>#REF!*FN22</f>
        <v>#REF!</v>
      </c>
      <c r="FO23" s="237" t="e">
        <f>#REF!*FO22</f>
        <v>#REF!</v>
      </c>
      <c r="FP23" s="237" t="e">
        <f>#REF!*FP22</f>
        <v>#REF!</v>
      </c>
      <c r="FQ23" s="237" t="e">
        <f>#REF!*FQ22</f>
        <v>#REF!</v>
      </c>
      <c r="FR23" s="237" t="e">
        <f>#REF!*FR22</f>
        <v>#REF!</v>
      </c>
      <c r="FS23" s="237" t="e">
        <f>#REF!*FS22</f>
        <v>#REF!</v>
      </c>
      <c r="FT23" s="237" t="e">
        <f>#REF!*FT22</f>
        <v>#REF!</v>
      </c>
      <c r="FU23" s="237" t="e">
        <f>#REF!*FU22</f>
        <v>#REF!</v>
      </c>
      <c r="FV23" s="237" t="e">
        <f>#REF!*FV22</f>
        <v>#REF!</v>
      </c>
      <c r="FW23" s="237" t="e">
        <f>#REF!*FW22</f>
        <v>#REF!</v>
      </c>
      <c r="FX23" s="237" t="e">
        <f>#REF!*FX22</f>
        <v>#REF!</v>
      </c>
      <c r="FY23" s="237" t="e">
        <f>#REF!*FY22</f>
        <v>#REF!</v>
      </c>
      <c r="FZ23" s="237" t="e">
        <f>#REF!*FZ22</f>
        <v>#REF!</v>
      </c>
      <c r="GA23" s="237" t="e">
        <f>#REF!*GA22</f>
        <v>#REF!</v>
      </c>
      <c r="GB23" s="237" t="e">
        <f>#REF!*GB22</f>
        <v>#REF!</v>
      </c>
      <c r="GC23" s="237" t="e">
        <f>#REF!*GC22</f>
        <v>#REF!</v>
      </c>
      <c r="GD23" s="237" t="e">
        <f>#REF!*GD22</f>
        <v>#REF!</v>
      </c>
      <c r="GE23" s="237" t="e">
        <f>#REF!*GE22</f>
        <v>#REF!</v>
      </c>
      <c r="GF23" s="237" t="e">
        <f>#REF!*GF22</f>
        <v>#REF!</v>
      </c>
      <c r="GG23" s="237" t="e">
        <f>#REF!*GG22</f>
        <v>#REF!</v>
      </c>
      <c r="GH23" s="237" t="e">
        <f>#REF!*GH22</f>
        <v>#REF!</v>
      </c>
      <c r="GI23" s="237" t="e">
        <f>#REF!*GI22</f>
        <v>#REF!</v>
      </c>
      <c r="GJ23" s="237" t="e">
        <f>#REF!*GJ22</f>
        <v>#REF!</v>
      </c>
      <c r="GK23" s="237" t="e">
        <f>#REF!*GK22</f>
        <v>#REF!</v>
      </c>
      <c r="GL23" s="237" t="e">
        <f>#REF!*GL22</f>
        <v>#REF!</v>
      </c>
      <c r="GM23" s="237" t="e">
        <f>#REF!*GM22</f>
        <v>#REF!</v>
      </c>
      <c r="GN23" s="237" t="e">
        <f>#REF!*GN22</f>
        <v>#REF!</v>
      </c>
      <c r="GO23" s="237" t="e">
        <f>#REF!*GO22</f>
        <v>#REF!</v>
      </c>
      <c r="GP23" s="237" t="e">
        <f>#REF!*GP22</f>
        <v>#REF!</v>
      </c>
      <c r="GQ23" s="237" t="e">
        <f>#REF!*GQ22</f>
        <v>#REF!</v>
      </c>
      <c r="GR23" s="237" t="e">
        <f>#REF!*GR22</f>
        <v>#REF!</v>
      </c>
      <c r="GS23" s="237" t="e">
        <f>#REF!*GS22</f>
        <v>#REF!</v>
      </c>
      <c r="GT23" s="237" t="e">
        <f>#REF!*GT22</f>
        <v>#REF!</v>
      </c>
      <c r="GU23" s="237" t="e">
        <f>#REF!*GU22</f>
        <v>#REF!</v>
      </c>
      <c r="GV23" s="237" t="e">
        <f>#REF!*GV22</f>
        <v>#REF!</v>
      </c>
      <c r="GW23" s="237" t="e">
        <f>#REF!*GW22</f>
        <v>#REF!</v>
      </c>
      <c r="GX23" s="237" t="e">
        <f>#REF!*GX22</f>
        <v>#REF!</v>
      </c>
      <c r="GY23" s="237" t="e">
        <f>#REF!*GY22</f>
        <v>#REF!</v>
      </c>
      <c r="GZ23" s="237" t="e">
        <f>#REF!*GZ22</f>
        <v>#REF!</v>
      </c>
      <c r="HA23" s="237" t="e">
        <f>#REF!*HA22</f>
        <v>#REF!</v>
      </c>
      <c r="HB23" s="237" t="e">
        <f>#REF!*HB22</f>
        <v>#REF!</v>
      </c>
      <c r="HC23" s="237" t="e">
        <f>#REF!*HC22</f>
        <v>#REF!</v>
      </c>
      <c r="HD23" s="237" t="e">
        <f>#REF!*HD22</f>
        <v>#REF!</v>
      </c>
      <c r="HE23" s="237" t="e">
        <f>#REF!*HE22</f>
        <v>#REF!</v>
      </c>
      <c r="HF23" s="237" t="e">
        <f>#REF!*HF22</f>
        <v>#REF!</v>
      </c>
      <c r="HG23" s="237" t="e">
        <f>#REF!*HG22</f>
        <v>#REF!</v>
      </c>
      <c r="HH23" s="237" t="e">
        <f>#REF!*HH22</f>
        <v>#REF!</v>
      </c>
      <c r="HI23" s="237" t="e">
        <f>#REF!*HI22</f>
        <v>#REF!</v>
      </c>
      <c r="HJ23" s="237" t="e">
        <f>#REF!*HJ22</f>
        <v>#REF!</v>
      </c>
      <c r="HK23" s="237" t="e">
        <f>#REF!*HK22</f>
        <v>#REF!</v>
      </c>
      <c r="HL23" s="237" t="e">
        <f>#REF!*HL22</f>
        <v>#REF!</v>
      </c>
      <c r="HM23" s="237" t="e">
        <f>#REF!*HM22</f>
        <v>#REF!</v>
      </c>
      <c r="HN23" s="237" t="e">
        <f>#REF!*HN22</f>
        <v>#REF!</v>
      </c>
      <c r="HO23" s="237" t="e">
        <f>#REF!*HO22</f>
        <v>#REF!</v>
      </c>
      <c r="HP23" s="237" t="e">
        <f>#REF!*HP22</f>
        <v>#REF!</v>
      </c>
      <c r="HQ23" s="237" t="e">
        <f>#REF!*HQ22</f>
        <v>#REF!</v>
      </c>
      <c r="HR23" s="237" t="e">
        <f>#REF!*HR22</f>
        <v>#REF!</v>
      </c>
      <c r="HS23" s="237" t="e">
        <f>#REF!*HS22</f>
        <v>#REF!</v>
      </c>
      <c r="HT23" s="237" t="e">
        <f>#REF!*HT22</f>
        <v>#REF!</v>
      </c>
      <c r="HU23" s="237" t="e">
        <f>#REF!*HU22</f>
        <v>#REF!</v>
      </c>
      <c r="HV23" s="237" t="e">
        <f>#REF!*HV22</f>
        <v>#REF!</v>
      </c>
      <c r="HW23" s="237" t="e">
        <f>#REF!*HW22</f>
        <v>#REF!</v>
      </c>
      <c r="HX23" s="237" t="e">
        <f>#REF!*HX22</f>
        <v>#REF!</v>
      </c>
      <c r="HY23" s="237" t="e">
        <f>#REF!*HY22</f>
        <v>#REF!</v>
      </c>
      <c r="HZ23" s="237" t="e">
        <f>#REF!*HZ22</f>
        <v>#REF!</v>
      </c>
      <c r="IA23" s="237" t="e">
        <f>#REF!*IA22</f>
        <v>#REF!</v>
      </c>
      <c r="IB23" s="237" t="e">
        <f>#REF!*IB22</f>
        <v>#REF!</v>
      </c>
      <c r="IC23" s="237" t="e">
        <f>#REF!*IC22</f>
        <v>#REF!</v>
      </c>
      <c r="ID23" s="237" t="e">
        <f>#REF!*ID22</f>
        <v>#REF!</v>
      </c>
      <c r="IE23" s="237" t="e">
        <f>#REF!*IE22</f>
        <v>#REF!</v>
      </c>
      <c r="IF23" s="237" t="e">
        <f>#REF!*IF22</f>
        <v>#REF!</v>
      </c>
      <c r="IG23" s="237" t="e">
        <f>#REF!*IG22</f>
        <v>#REF!</v>
      </c>
      <c r="IH23" s="237" t="e">
        <f>#REF!*IH22</f>
        <v>#REF!</v>
      </c>
      <c r="II23" s="237" t="e">
        <f>#REF!*II22</f>
        <v>#REF!</v>
      </c>
    </row>
    <row r="24" spans="1:344">
      <c r="A24" s="254"/>
      <c r="B24" s="255"/>
      <c r="C24" s="309"/>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c r="FS24" s="237"/>
      <c r="FT24" s="237"/>
      <c r="FU24" s="237"/>
      <c r="FV24" s="237"/>
      <c r="FW24" s="237"/>
      <c r="FX24" s="237"/>
      <c r="FY24" s="237"/>
      <c r="FZ24" s="237"/>
      <c r="GA24" s="237"/>
      <c r="GB24" s="237"/>
      <c r="GC24" s="237"/>
      <c r="GD24" s="237"/>
      <c r="GE24" s="237"/>
      <c r="GF24" s="237"/>
      <c r="GG24" s="237"/>
      <c r="GH24" s="237"/>
      <c r="GI24" s="237"/>
      <c r="GJ24" s="237"/>
      <c r="GK24" s="237"/>
      <c r="GL24" s="237"/>
      <c r="GM24" s="237"/>
      <c r="GN24" s="237"/>
      <c r="GO24" s="237"/>
      <c r="GP24" s="237"/>
      <c r="GQ24" s="237"/>
      <c r="GR24" s="237"/>
      <c r="GS24" s="237"/>
      <c r="GT24" s="237"/>
      <c r="GU24" s="237"/>
      <c r="GV24" s="237"/>
      <c r="GW24" s="237"/>
      <c r="GX24" s="237"/>
      <c r="GY24" s="237"/>
      <c r="GZ24" s="237"/>
      <c r="HA24" s="237"/>
      <c r="HB24" s="237"/>
      <c r="HC24" s="237"/>
      <c r="HD24" s="237"/>
      <c r="HE24" s="237"/>
      <c r="HF24" s="237"/>
      <c r="HG24" s="237"/>
      <c r="HH24" s="237"/>
      <c r="HI24" s="237"/>
      <c r="HJ24" s="237"/>
      <c r="HK24" s="237"/>
      <c r="HL24" s="237"/>
      <c r="HM24" s="237"/>
      <c r="HN24" s="237"/>
      <c r="HO24" s="237"/>
      <c r="HP24" s="237"/>
      <c r="HQ24" s="237"/>
      <c r="HR24" s="237"/>
      <c r="HS24" s="237"/>
      <c r="HT24" s="237"/>
      <c r="HU24" s="237"/>
      <c r="HV24" s="237"/>
      <c r="HW24" s="237"/>
      <c r="HX24" s="237"/>
      <c r="HY24" s="237"/>
      <c r="HZ24" s="237"/>
      <c r="IA24" s="237"/>
      <c r="IB24" s="237"/>
      <c r="IC24" s="237"/>
      <c r="ID24" s="237"/>
      <c r="IE24" s="237"/>
      <c r="IF24" s="237"/>
      <c r="IG24" s="237"/>
      <c r="IH24" s="237"/>
      <c r="II24" s="237"/>
    </row>
    <row r="25" spans="1:344" s="227" customFormat="1" ht="24" thickBot="1">
      <c r="A25" s="303"/>
      <c r="B25" s="304"/>
      <c r="C25" s="303"/>
      <c r="D25" s="228" t="s">
        <v>2</v>
      </c>
      <c r="E25" s="228" t="s">
        <v>1</v>
      </c>
      <c r="F25" s="228" t="s">
        <v>3</v>
      </c>
      <c r="G25" s="228" t="s">
        <v>4</v>
      </c>
      <c r="H25" s="228" t="s">
        <v>5</v>
      </c>
      <c r="I25" s="228" t="s">
        <v>6</v>
      </c>
      <c r="J25" s="228" t="s">
        <v>7</v>
      </c>
      <c r="K25" s="228" t="s">
        <v>8</v>
      </c>
      <c r="L25" s="228" t="s">
        <v>9</v>
      </c>
      <c r="M25" s="228" t="s">
        <v>10</v>
      </c>
      <c r="N25" s="228" t="s">
        <v>11</v>
      </c>
      <c r="O25" s="228" t="s">
        <v>12</v>
      </c>
      <c r="P25" s="228" t="s">
        <v>13</v>
      </c>
      <c r="Q25" s="228" t="s">
        <v>14</v>
      </c>
      <c r="R25" s="228" t="s">
        <v>15</v>
      </c>
      <c r="S25" s="228" t="s">
        <v>16</v>
      </c>
      <c r="T25" s="228" t="s">
        <v>17</v>
      </c>
      <c r="U25" s="228" t="s">
        <v>18</v>
      </c>
      <c r="V25" s="228" t="s">
        <v>19</v>
      </c>
      <c r="W25" s="228" t="s">
        <v>20</v>
      </c>
      <c r="X25" s="228" t="s">
        <v>21</v>
      </c>
      <c r="Y25" s="228" t="s">
        <v>22</v>
      </c>
      <c r="Z25" s="228" t="s">
        <v>23</v>
      </c>
      <c r="AA25" s="228" t="s">
        <v>24</v>
      </c>
      <c r="AB25" s="228" t="s">
        <v>25</v>
      </c>
      <c r="AC25" s="228" t="s">
        <v>26</v>
      </c>
      <c r="AD25" s="228" t="s">
        <v>27</v>
      </c>
      <c r="AE25" s="228" t="s">
        <v>28</v>
      </c>
      <c r="AF25" s="228" t="s">
        <v>29</v>
      </c>
      <c r="AG25" s="228" t="s">
        <v>30</v>
      </c>
      <c r="AH25" s="228" t="s">
        <v>31</v>
      </c>
      <c r="AI25" s="228" t="s">
        <v>32</v>
      </c>
      <c r="AJ25" s="228" t="s">
        <v>33</v>
      </c>
      <c r="AK25" s="228" t="s">
        <v>34</v>
      </c>
      <c r="AL25" s="228" t="s">
        <v>35</v>
      </c>
      <c r="AM25" s="228" t="s">
        <v>36</v>
      </c>
      <c r="AN25" s="228" t="s">
        <v>37</v>
      </c>
      <c r="AO25" s="228" t="s">
        <v>38</v>
      </c>
      <c r="AP25" s="228" t="s">
        <v>39</v>
      </c>
      <c r="AQ25" s="228" t="s">
        <v>40</v>
      </c>
      <c r="AR25" s="228" t="s">
        <v>41</v>
      </c>
      <c r="AS25" s="228" t="s">
        <v>42</v>
      </c>
      <c r="AT25" s="228" t="s">
        <v>43</v>
      </c>
      <c r="AU25" s="228" t="s">
        <v>44</v>
      </c>
      <c r="AV25" s="228" t="s">
        <v>45</v>
      </c>
      <c r="AW25" s="228" t="s">
        <v>46</v>
      </c>
      <c r="AX25" s="228" t="s">
        <v>47</v>
      </c>
      <c r="AY25" s="228" t="s">
        <v>48</v>
      </c>
      <c r="AZ25" s="228" t="s">
        <v>49</v>
      </c>
      <c r="BA25" s="228" t="s">
        <v>50</v>
      </c>
      <c r="BB25" s="228" t="s">
        <v>51</v>
      </c>
      <c r="BC25" s="305" t="s">
        <v>60</v>
      </c>
      <c r="BD25" s="305" t="s">
        <v>61</v>
      </c>
      <c r="BE25" s="305" t="s">
        <v>62</v>
      </c>
      <c r="BF25" s="305" t="s">
        <v>63</v>
      </c>
      <c r="BG25" s="305" t="s">
        <v>64</v>
      </c>
      <c r="BH25" s="305" t="s">
        <v>65</v>
      </c>
      <c r="BI25" s="305" t="s">
        <v>66</v>
      </c>
      <c r="BJ25" s="305" t="s">
        <v>67</v>
      </c>
      <c r="BK25" s="305" t="s">
        <v>68</v>
      </c>
      <c r="BL25" s="305" t="s">
        <v>69</v>
      </c>
      <c r="BM25" s="305" t="s">
        <v>70</v>
      </c>
      <c r="BN25" s="305" t="s">
        <v>71</v>
      </c>
      <c r="BO25" s="305" t="s">
        <v>72</v>
      </c>
      <c r="BP25" s="305" t="s">
        <v>73</v>
      </c>
      <c r="BQ25" s="305" t="s">
        <v>74</v>
      </c>
      <c r="BR25" s="305" t="s">
        <v>75</v>
      </c>
      <c r="BS25" s="305" t="s">
        <v>76</v>
      </c>
      <c r="BT25" s="305" t="s">
        <v>77</v>
      </c>
      <c r="BU25" s="305" t="s">
        <v>78</v>
      </c>
      <c r="BV25" s="305" t="s">
        <v>79</v>
      </c>
      <c r="BW25" s="305" t="s">
        <v>80</v>
      </c>
      <c r="BX25" s="305" t="s">
        <v>81</v>
      </c>
      <c r="BY25" s="305" t="s">
        <v>82</v>
      </c>
      <c r="BZ25" s="305" t="s">
        <v>83</v>
      </c>
      <c r="CA25" s="305" t="s">
        <v>84</v>
      </c>
      <c r="CB25" s="305" t="s">
        <v>85</v>
      </c>
      <c r="CC25" s="305" t="s">
        <v>86</v>
      </c>
      <c r="CD25" s="305" t="s">
        <v>87</v>
      </c>
      <c r="CE25" s="305" t="s">
        <v>88</v>
      </c>
      <c r="CF25" s="305" t="s">
        <v>89</v>
      </c>
      <c r="CG25" s="305" t="s">
        <v>90</v>
      </c>
      <c r="CH25" s="305" t="s">
        <v>91</v>
      </c>
      <c r="CI25" s="305" t="s">
        <v>92</v>
      </c>
      <c r="CJ25" s="305" t="s">
        <v>93</v>
      </c>
      <c r="CK25" s="305" t="s">
        <v>94</v>
      </c>
      <c r="CL25" s="305" t="s">
        <v>95</v>
      </c>
      <c r="CM25" s="305" t="s">
        <v>96</v>
      </c>
      <c r="CN25" s="305" t="s">
        <v>97</v>
      </c>
      <c r="CO25" s="305" t="s">
        <v>98</v>
      </c>
      <c r="CP25" s="305" t="s">
        <v>99</v>
      </c>
      <c r="CQ25" s="305" t="s">
        <v>100</v>
      </c>
      <c r="CR25" s="305" t="s">
        <v>101</v>
      </c>
      <c r="CS25" s="305" t="s">
        <v>102</v>
      </c>
      <c r="CT25" s="305" t="s">
        <v>103</v>
      </c>
      <c r="CU25" s="305" t="s">
        <v>104</v>
      </c>
      <c r="CV25" s="305" t="s">
        <v>105</v>
      </c>
      <c r="CW25" s="305" t="s">
        <v>106</v>
      </c>
      <c r="CX25" s="305" t="s">
        <v>107</v>
      </c>
      <c r="CY25" s="305" t="s">
        <v>108</v>
      </c>
      <c r="CZ25" s="305" t="s">
        <v>109</v>
      </c>
      <c r="DA25" s="305" t="s">
        <v>110</v>
      </c>
      <c r="DB25" s="305" t="s">
        <v>111</v>
      </c>
      <c r="DC25" s="305" t="s">
        <v>112</v>
      </c>
      <c r="DD25" s="305" t="s">
        <v>113</v>
      </c>
      <c r="DE25" s="305" t="s">
        <v>114</v>
      </c>
      <c r="DF25" s="305" t="s">
        <v>115</v>
      </c>
      <c r="DG25" s="305" t="s">
        <v>116</v>
      </c>
      <c r="DH25" s="305" t="s">
        <v>117</v>
      </c>
      <c r="DI25" s="305" t="s">
        <v>118</v>
      </c>
      <c r="DJ25" s="305" t="s">
        <v>119</v>
      </c>
      <c r="DK25" s="305" t="s">
        <v>120</v>
      </c>
      <c r="DL25" s="305" t="s">
        <v>121</v>
      </c>
      <c r="DM25" s="305" t="s">
        <v>122</v>
      </c>
      <c r="DN25" s="305" t="s">
        <v>123</v>
      </c>
      <c r="DO25" s="305" t="s">
        <v>124</v>
      </c>
      <c r="DP25" s="305" t="s">
        <v>125</v>
      </c>
      <c r="DQ25" s="305" t="s">
        <v>126</v>
      </c>
      <c r="DR25" s="305" t="s">
        <v>127</v>
      </c>
      <c r="DS25" s="305" t="s">
        <v>128</v>
      </c>
      <c r="DT25" s="305" t="s">
        <v>129</v>
      </c>
      <c r="DU25" s="305" t="s">
        <v>130</v>
      </c>
      <c r="DV25" s="305" t="s">
        <v>131</v>
      </c>
      <c r="DW25" s="305" t="s">
        <v>132</v>
      </c>
      <c r="DX25" s="305" t="s">
        <v>133</v>
      </c>
      <c r="DY25" s="305" t="s">
        <v>134</v>
      </c>
      <c r="DZ25" s="305" t="s">
        <v>135</v>
      </c>
      <c r="EA25" s="305" t="s">
        <v>136</v>
      </c>
      <c r="EB25" s="305" t="s">
        <v>137</v>
      </c>
      <c r="EC25" s="305" t="s">
        <v>138</v>
      </c>
      <c r="ED25" s="305" t="s">
        <v>139</v>
      </c>
      <c r="EE25" s="305" t="s">
        <v>140</v>
      </c>
      <c r="EF25" s="305" t="s">
        <v>141</v>
      </c>
      <c r="EG25" s="305" t="s">
        <v>142</v>
      </c>
      <c r="EH25" s="305" t="s">
        <v>143</v>
      </c>
      <c r="EI25" s="305" t="s">
        <v>144</v>
      </c>
      <c r="EJ25" s="305" t="s">
        <v>145</v>
      </c>
      <c r="EK25" s="305" t="s">
        <v>146</v>
      </c>
      <c r="EL25" s="305" t="s">
        <v>147</v>
      </c>
      <c r="EM25" s="305" t="s">
        <v>148</v>
      </c>
      <c r="EN25" s="305" t="s">
        <v>149</v>
      </c>
      <c r="EO25" s="305" t="s">
        <v>150</v>
      </c>
      <c r="EP25" s="305" t="s">
        <v>151</v>
      </c>
      <c r="EQ25" s="305" t="s">
        <v>152</v>
      </c>
      <c r="ER25" s="305" t="s">
        <v>153</v>
      </c>
      <c r="ES25" s="305" t="s">
        <v>154</v>
      </c>
      <c r="ET25" s="305" t="s">
        <v>155</v>
      </c>
      <c r="EU25" s="305" t="s">
        <v>156</v>
      </c>
      <c r="EV25" s="305" t="s">
        <v>157</v>
      </c>
      <c r="EW25" s="305" t="s">
        <v>158</v>
      </c>
      <c r="EX25" s="305" t="s">
        <v>159</v>
      </c>
      <c r="EY25" s="305" t="s">
        <v>160</v>
      </c>
      <c r="EZ25" s="305" t="s">
        <v>161</v>
      </c>
      <c r="FA25" s="305" t="s">
        <v>162</v>
      </c>
      <c r="FB25" s="305" t="s">
        <v>163</v>
      </c>
      <c r="FC25" s="305" t="s">
        <v>164</v>
      </c>
      <c r="FD25" s="305" t="s">
        <v>165</v>
      </c>
      <c r="FE25" s="305" t="s">
        <v>166</v>
      </c>
      <c r="FF25" s="305" t="s">
        <v>167</v>
      </c>
      <c r="FG25" s="305" t="s">
        <v>168</v>
      </c>
      <c r="FH25" s="305" t="s">
        <v>169</v>
      </c>
      <c r="FI25" s="305" t="s">
        <v>170</v>
      </c>
      <c r="FJ25" s="305" t="s">
        <v>171</v>
      </c>
      <c r="FK25" s="305" t="s">
        <v>172</v>
      </c>
      <c r="FL25" s="305" t="s">
        <v>173</v>
      </c>
      <c r="FM25" s="305" t="s">
        <v>174</v>
      </c>
      <c r="FN25" s="305" t="s">
        <v>175</v>
      </c>
      <c r="FO25" s="305" t="s">
        <v>176</v>
      </c>
      <c r="FP25" s="305" t="s">
        <v>177</v>
      </c>
      <c r="FQ25" s="305" t="s">
        <v>178</v>
      </c>
      <c r="FR25" s="305" t="s">
        <v>179</v>
      </c>
      <c r="FS25" s="305" t="s">
        <v>180</v>
      </c>
      <c r="FT25" s="305" t="s">
        <v>181</v>
      </c>
      <c r="FU25" s="305" t="s">
        <v>182</v>
      </c>
      <c r="FV25" s="305" t="s">
        <v>183</v>
      </c>
      <c r="FW25" s="305" t="s">
        <v>184</v>
      </c>
      <c r="FX25" s="305" t="s">
        <v>185</v>
      </c>
      <c r="FY25" s="305" t="s">
        <v>186</v>
      </c>
      <c r="FZ25" s="305" t="s">
        <v>187</v>
      </c>
      <c r="GA25" s="305" t="s">
        <v>188</v>
      </c>
      <c r="GB25" s="305" t="s">
        <v>189</v>
      </c>
      <c r="GC25" s="305" t="s">
        <v>190</v>
      </c>
      <c r="GD25" s="305" t="s">
        <v>191</v>
      </c>
      <c r="GE25" s="305" t="s">
        <v>192</v>
      </c>
      <c r="GF25" s="305" t="s">
        <v>193</v>
      </c>
      <c r="GG25" s="305" t="s">
        <v>194</v>
      </c>
      <c r="GH25" s="305" t="s">
        <v>195</v>
      </c>
      <c r="GI25" s="305" t="s">
        <v>196</v>
      </c>
      <c r="GJ25" s="305" t="s">
        <v>197</v>
      </c>
      <c r="GK25" s="305" t="s">
        <v>198</v>
      </c>
      <c r="GL25" s="305" t="s">
        <v>199</v>
      </c>
      <c r="GM25" s="305" t="s">
        <v>200</v>
      </c>
      <c r="GN25" s="305" t="s">
        <v>201</v>
      </c>
      <c r="GO25" s="305" t="s">
        <v>202</v>
      </c>
      <c r="GP25" s="305" t="s">
        <v>203</v>
      </c>
      <c r="GQ25" s="305" t="s">
        <v>204</v>
      </c>
      <c r="GR25" s="305" t="s">
        <v>205</v>
      </c>
      <c r="GS25" s="305" t="s">
        <v>206</v>
      </c>
      <c r="GT25" s="305" t="s">
        <v>207</v>
      </c>
      <c r="GU25" s="305" t="s">
        <v>208</v>
      </c>
      <c r="GV25" s="305" t="s">
        <v>209</v>
      </c>
      <c r="GW25" s="305" t="s">
        <v>210</v>
      </c>
      <c r="GX25" s="305" t="s">
        <v>211</v>
      </c>
      <c r="GY25" s="305" t="s">
        <v>212</v>
      </c>
      <c r="GZ25" s="305" t="s">
        <v>213</v>
      </c>
      <c r="HA25" s="305" t="s">
        <v>214</v>
      </c>
      <c r="HB25" s="305" t="s">
        <v>215</v>
      </c>
      <c r="HC25" s="305" t="s">
        <v>216</v>
      </c>
      <c r="HD25" s="305" t="s">
        <v>217</v>
      </c>
      <c r="HE25" s="305" t="s">
        <v>218</v>
      </c>
      <c r="HF25" s="305" t="s">
        <v>219</v>
      </c>
      <c r="HG25" s="305" t="s">
        <v>220</v>
      </c>
      <c r="HH25" s="305" t="s">
        <v>221</v>
      </c>
      <c r="HI25" s="305" t="s">
        <v>222</v>
      </c>
      <c r="HJ25" s="305" t="s">
        <v>223</v>
      </c>
      <c r="HK25" s="305" t="s">
        <v>224</v>
      </c>
      <c r="HL25" s="305" t="s">
        <v>225</v>
      </c>
      <c r="HM25" s="305" t="s">
        <v>226</v>
      </c>
      <c r="HN25" s="305" t="s">
        <v>227</v>
      </c>
      <c r="HO25" s="305" t="s">
        <v>228</v>
      </c>
      <c r="HP25" s="305" t="s">
        <v>229</v>
      </c>
      <c r="HQ25" s="305" t="s">
        <v>230</v>
      </c>
      <c r="HR25" s="305" t="s">
        <v>231</v>
      </c>
      <c r="HS25" s="305" t="s">
        <v>232</v>
      </c>
      <c r="HT25" s="305" t="s">
        <v>233</v>
      </c>
      <c r="HU25" s="305" t="s">
        <v>234</v>
      </c>
      <c r="HV25" s="305" t="s">
        <v>235</v>
      </c>
      <c r="HW25" s="305" t="s">
        <v>236</v>
      </c>
      <c r="HX25" s="305" t="s">
        <v>237</v>
      </c>
      <c r="HY25" s="305" t="s">
        <v>238</v>
      </c>
      <c r="HZ25" s="305" t="s">
        <v>239</v>
      </c>
      <c r="IA25" s="305" t="s">
        <v>240</v>
      </c>
      <c r="IB25" s="305" t="s">
        <v>241</v>
      </c>
      <c r="IC25" s="305" t="s">
        <v>242</v>
      </c>
      <c r="ID25" s="305" t="s">
        <v>243</v>
      </c>
      <c r="IE25" s="305" t="s">
        <v>244</v>
      </c>
      <c r="IF25" s="305" t="s">
        <v>245</v>
      </c>
      <c r="IG25" s="305" t="s">
        <v>246</v>
      </c>
      <c r="IH25" s="305" t="s">
        <v>247</v>
      </c>
      <c r="II25" s="305" t="s">
        <v>248</v>
      </c>
      <c r="IJ25" s="229"/>
      <c r="IK25" s="229"/>
      <c r="IL25" s="229"/>
      <c r="IM25" s="229"/>
      <c r="IN25" s="229"/>
      <c r="IO25" s="229"/>
      <c r="IP25" s="229"/>
      <c r="IQ25" s="229"/>
      <c r="IR25" s="229"/>
      <c r="IS25" s="229"/>
      <c r="IT25" s="229"/>
      <c r="IU25" s="229"/>
      <c r="IV25" s="229"/>
      <c r="IW25" s="229"/>
      <c r="IX25" s="229"/>
      <c r="IY25" s="229"/>
      <c r="IZ25" s="229"/>
      <c r="JA25" s="229"/>
      <c r="JB25" s="229"/>
      <c r="JC25" s="229"/>
      <c r="JD25" s="229"/>
      <c r="JE25" s="229"/>
      <c r="JF25" s="229"/>
      <c r="JG25" s="229"/>
      <c r="JH25" s="229"/>
      <c r="JI25" s="229"/>
      <c r="JJ25" s="229"/>
      <c r="JK25" s="229"/>
      <c r="JL25" s="229"/>
      <c r="JM25" s="229"/>
      <c r="JN25" s="229"/>
      <c r="JO25" s="229"/>
      <c r="JP25" s="229"/>
      <c r="JQ25" s="229"/>
      <c r="JR25" s="229"/>
      <c r="JS25" s="229"/>
      <c r="JT25" s="229"/>
      <c r="JU25" s="229"/>
      <c r="JV25" s="229"/>
      <c r="JW25" s="229"/>
      <c r="JX25" s="229"/>
      <c r="JY25" s="229"/>
      <c r="JZ25" s="229"/>
      <c r="KA25" s="229"/>
      <c r="KB25" s="229"/>
      <c r="KC25" s="229"/>
      <c r="KD25" s="229"/>
      <c r="KE25" s="229"/>
      <c r="KF25" s="229"/>
      <c r="KG25" s="229"/>
      <c r="KH25" s="229"/>
      <c r="KI25" s="229"/>
      <c r="KJ25" s="229"/>
      <c r="KK25" s="229"/>
      <c r="KL25" s="229"/>
      <c r="KM25" s="229"/>
      <c r="KN25" s="229"/>
      <c r="KO25" s="229"/>
      <c r="KP25" s="229"/>
      <c r="KQ25" s="229"/>
      <c r="KR25" s="229"/>
      <c r="KS25" s="229"/>
      <c r="KT25" s="229"/>
      <c r="KU25" s="229"/>
      <c r="KV25" s="229"/>
      <c r="KW25" s="229"/>
      <c r="KX25" s="229"/>
      <c r="KY25" s="229"/>
      <c r="KZ25" s="229"/>
      <c r="LA25" s="229"/>
      <c r="LB25" s="229"/>
      <c r="LC25" s="229"/>
      <c r="LD25" s="229"/>
      <c r="LE25" s="229"/>
      <c r="LF25" s="229"/>
      <c r="LG25" s="229"/>
      <c r="LH25" s="229"/>
      <c r="LI25" s="229"/>
      <c r="LJ25" s="229"/>
      <c r="LK25" s="229"/>
      <c r="LL25" s="229"/>
      <c r="LM25" s="229"/>
      <c r="LN25" s="229"/>
      <c r="LO25" s="229"/>
      <c r="LP25" s="229"/>
      <c r="LQ25" s="229"/>
      <c r="LR25" s="229"/>
      <c r="LS25" s="229"/>
      <c r="LT25" s="229"/>
      <c r="LU25" s="229"/>
      <c r="LV25" s="229"/>
      <c r="LW25" s="229"/>
      <c r="LX25" s="229"/>
      <c r="LY25" s="229"/>
      <c r="LZ25" s="229"/>
      <c r="MA25" s="229"/>
      <c r="MB25" s="229"/>
      <c r="MC25" s="229"/>
      <c r="MD25" s="229"/>
      <c r="ME25" s="229"/>
      <c r="MF25" s="229"/>
    </row>
    <row r="26" spans="1:344" ht="15.75" thickBot="1">
      <c r="A26" s="254"/>
      <c r="B26" s="255" t="s">
        <v>743</v>
      </c>
      <c r="C26" s="306">
        <f>'1.1 Current State (Building)'!C21</f>
        <v>0</v>
      </c>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row>
    <row r="27" spans="1:344">
      <c r="A27" s="254"/>
      <c r="B27" s="255" t="s">
        <v>514</v>
      </c>
      <c r="C27" s="310">
        <f>'1.1 Current State (Building)'!C22</f>
        <v>0</v>
      </c>
      <c r="D27" s="231">
        <f>C27</f>
        <v>0</v>
      </c>
      <c r="E27" s="231">
        <f>D27*(1+$C$26)</f>
        <v>0</v>
      </c>
      <c r="F27" s="231">
        <f t="shared" ref="F27:BB27" si="14">E27*(1+$C$26)</f>
        <v>0</v>
      </c>
      <c r="G27" s="231">
        <f t="shared" si="14"/>
        <v>0</v>
      </c>
      <c r="H27" s="231">
        <f t="shared" si="14"/>
        <v>0</v>
      </c>
      <c r="I27" s="231">
        <f t="shared" si="14"/>
        <v>0</v>
      </c>
      <c r="J27" s="231">
        <f t="shared" si="14"/>
        <v>0</v>
      </c>
      <c r="K27" s="231">
        <f t="shared" si="14"/>
        <v>0</v>
      </c>
      <c r="L27" s="231">
        <f t="shared" si="14"/>
        <v>0</v>
      </c>
      <c r="M27" s="231">
        <f t="shared" si="14"/>
        <v>0</v>
      </c>
      <c r="N27" s="231">
        <f t="shared" si="14"/>
        <v>0</v>
      </c>
      <c r="O27" s="231">
        <f t="shared" si="14"/>
        <v>0</v>
      </c>
      <c r="P27" s="231">
        <f t="shared" si="14"/>
        <v>0</v>
      </c>
      <c r="Q27" s="231">
        <f t="shared" si="14"/>
        <v>0</v>
      </c>
      <c r="R27" s="231">
        <f t="shared" si="14"/>
        <v>0</v>
      </c>
      <c r="S27" s="231">
        <f t="shared" si="14"/>
        <v>0</v>
      </c>
      <c r="T27" s="231">
        <f t="shared" si="14"/>
        <v>0</v>
      </c>
      <c r="U27" s="231">
        <f t="shared" si="14"/>
        <v>0</v>
      </c>
      <c r="V27" s="231">
        <f t="shared" si="14"/>
        <v>0</v>
      </c>
      <c r="W27" s="231">
        <f t="shared" si="14"/>
        <v>0</v>
      </c>
      <c r="X27" s="231">
        <f t="shared" si="14"/>
        <v>0</v>
      </c>
      <c r="Y27" s="231">
        <f t="shared" si="14"/>
        <v>0</v>
      </c>
      <c r="Z27" s="231">
        <f t="shared" si="14"/>
        <v>0</v>
      </c>
      <c r="AA27" s="231">
        <f t="shared" si="14"/>
        <v>0</v>
      </c>
      <c r="AB27" s="231">
        <f t="shared" si="14"/>
        <v>0</v>
      </c>
      <c r="AC27" s="231">
        <f t="shared" si="14"/>
        <v>0</v>
      </c>
      <c r="AD27" s="231">
        <f t="shared" si="14"/>
        <v>0</v>
      </c>
      <c r="AE27" s="231">
        <f t="shared" si="14"/>
        <v>0</v>
      </c>
      <c r="AF27" s="231">
        <f t="shared" si="14"/>
        <v>0</v>
      </c>
      <c r="AG27" s="231">
        <f t="shared" si="14"/>
        <v>0</v>
      </c>
      <c r="AH27" s="231">
        <f t="shared" si="14"/>
        <v>0</v>
      </c>
      <c r="AI27" s="231">
        <f t="shared" si="14"/>
        <v>0</v>
      </c>
      <c r="AJ27" s="231">
        <f t="shared" si="14"/>
        <v>0</v>
      </c>
      <c r="AK27" s="231">
        <f t="shared" si="14"/>
        <v>0</v>
      </c>
      <c r="AL27" s="231">
        <f t="shared" si="14"/>
        <v>0</v>
      </c>
      <c r="AM27" s="231">
        <f t="shared" si="14"/>
        <v>0</v>
      </c>
      <c r="AN27" s="231">
        <f t="shared" si="14"/>
        <v>0</v>
      </c>
      <c r="AO27" s="231">
        <f t="shared" si="14"/>
        <v>0</v>
      </c>
      <c r="AP27" s="231">
        <f t="shared" si="14"/>
        <v>0</v>
      </c>
      <c r="AQ27" s="231">
        <f t="shared" si="14"/>
        <v>0</v>
      </c>
      <c r="AR27" s="231">
        <f t="shared" si="14"/>
        <v>0</v>
      </c>
      <c r="AS27" s="231">
        <f t="shared" si="14"/>
        <v>0</v>
      </c>
      <c r="AT27" s="231">
        <f t="shared" si="14"/>
        <v>0</v>
      </c>
      <c r="AU27" s="231">
        <f t="shared" si="14"/>
        <v>0</v>
      </c>
      <c r="AV27" s="231">
        <f t="shared" si="14"/>
        <v>0</v>
      </c>
      <c r="AW27" s="231">
        <f t="shared" si="14"/>
        <v>0</v>
      </c>
      <c r="AX27" s="231">
        <f t="shared" si="14"/>
        <v>0</v>
      </c>
      <c r="AY27" s="231">
        <f t="shared" si="14"/>
        <v>0</v>
      </c>
      <c r="AZ27" s="231">
        <f t="shared" si="14"/>
        <v>0</v>
      </c>
      <c r="BA27" s="231">
        <f t="shared" si="14"/>
        <v>0</v>
      </c>
      <c r="BB27" s="238">
        <f t="shared" si="14"/>
        <v>0</v>
      </c>
      <c r="BC27" s="237">
        <f t="shared" ref="BC27:CH27" si="15">BB27*$C$21</f>
        <v>0</v>
      </c>
      <c r="BD27" s="237">
        <f t="shared" si="15"/>
        <v>0</v>
      </c>
      <c r="BE27" s="237">
        <f t="shared" si="15"/>
        <v>0</v>
      </c>
      <c r="BF27" s="237">
        <f t="shared" si="15"/>
        <v>0</v>
      </c>
      <c r="BG27" s="237">
        <f t="shared" si="15"/>
        <v>0</v>
      </c>
      <c r="BH27" s="237">
        <f t="shared" si="15"/>
        <v>0</v>
      </c>
      <c r="BI27" s="237">
        <f t="shared" si="15"/>
        <v>0</v>
      </c>
      <c r="BJ27" s="237">
        <f t="shared" si="15"/>
        <v>0</v>
      </c>
      <c r="BK27" s="237">
        <f t="shared" si="15"/>
        <v>0</v>
      </c>
      <c r="BL27" s="237">
        <f t="shared" si="15"/>
        <v>0</v>
      </c>
      <c r="BM27" s="237">
        <f t="shared" si="15"/>
        <v>0</v>
      </c>
      <c r="BN27" s="237">
        <f t="shared" si="15"/>
        <v>0</v>
      </c>
      <c r="BO27" s="237">
        <f t="shared" si="15"/>
        <v>0</v>
      </c>
      <c r="BP27" s="237">
        <f t="shared" si="15"/>
        <v>0</v>
      </c>
      <c r="BQ27" s="237">
        <f t="shared" si="15"/>
        <v>0</v>
      </c>
      <c r="BR27" s="237">
        <f t="shared" si="15"/>
        <v>0</v>
      </c>
      <c r="BS27" s="237">
        <f t="shared" si="15"/>
        <v>0</v>
      </c>
      <c r="BT27" s="237">
        <f t="shared" si="15"/>
        <v>0</v>
      </c>
      <c r="BU27" s="237">
        <f t="shared" si="15"/>
        <v>0</v>
      </c>
      <c r="BV27" s="237">
        <f t="shared" si="15"/>
        <v>0</v>
      </c>
      <c r="BW27" s="237">
        <f t="shared" si="15"/>
        <v>0</v>
      </c>
      <c r="BX27" s="237">
        <f t="shared" si="15"/>
        <v>0</v>
      </c>
      <c r="BY27" s="237">
        <f t="shared" si="15"/>
        <v>0</v>
      </c>
      <c r="BZ27" s="237">
        <f t="shared" si="15"/>
        <v>0</v>
      </c>
      <c r="CA27" s="237">
        <f t="shared" si="15"/>
        <v>0</v>
      </c>
      <c r="CB27" s="237">
        <f t="shared" si="15"/>
        <v>0</v>
      </c>
      <c r="CC27" s="237">
        <f t="shared" si="15"/>
        <v>0</v>
      </c>
      <c r="CD27" s="237">
        <f t="shared" si="15"/>
        <v>0</v>
      </c>
      <c r="CE27" s="237">
        <f t="shared" si="15"/>
        <v>0</v>
      </c>
      <c r="CF27" s="237">
        <f t="shared" si="15"/>
        <v>0</v>
      </c>
      <c r="CG27" s="237">
        <f t="shared" si="15"/>
        <v>0</v>
      </c>
      <c r="CH27" s="237">
        <f t="shared" si="15"/>
        <v>0</v>
      </c>
      <c r="CI27" s="237">
        <f t="shared" ref="CI27:DN27" si="16">CH27*$C$21</f>
        <v>0</v>
      </c>
      <c r="CJ27" s="237">
        <f t="shared" si="16"/>
        <v>0</v>
      </c>
      <c r="CK27" s="237">
        <f t="shared" si="16"/>
        <v>0</v>
      </c>
      <c r="CL27" s="237">
        <f t="shared" si="16"/>
        <v>0</v>
      </c>
      <c r="CM27" s="237">
        <f t="shared" si="16"/>
        <v>0</v>
      </c>
      <c r="CN27" s="237">
        <f t="shared" si="16"/>
        <v>0</v>
      </c>
      <c r="CO27" s="237">
        <f t="shared" si="16"/>
        <v>0</v>
      </c>
      <c r="CP27" s="237">
        <f t="shared" si="16"/>
        <v>0</v>
      </c>
      <c r="CQ27" s="237">
        <f t="shared" si="16"/>
        <v>0</v>
      </c>
      <c r="CR27" s="237">
        <f t="shared" si="16"/>
        <v>0</v>
      </c>
      <c r="CS27" s="237">
        <f t="shared" si="16"/>
        <v>0</v>
      </c>
      <c r="CT27" s="237">
        <f t="shared" si="16"/>
        <v>0</v>
      </c>
      <c r="CU27" s="237">
        <f t="shared" si="16"/>
        <v>0</v>
      </c>
      <c r="CV27" s="237">
        <f t="shared" si="16"/>
        <v>0</v>
      </c>
      <c r="CW27" s="237">
        <f t="shared" si="16"/>
        <v>0</v>
      </c>
      <c r="CX27" s="237">
        <f t="shared" si="16"/>
        <v>0</v>
      </c>
      <c r="CY27" s="237">
        <f t="shared" si="16"/>
        <v>0</v>
      </c>
      <c r="CZ27" s="237">
        <f t="shared" si="16"/>
        <v>0</v>
      </c>
      <c r="DA27" s="237">
        <f t="shared" si="16"/>
        <v>0</v>
      </c>
      <c r="DB27" s="237">
        <f t="shared" si="16"/>
        <v>0</v>
      </c>
      <c r="DC27" s="237">
        <f t="shared" si="16"/>
        <v>0</v>
      </c>
      <c r="DD27" s="237">
        <f t="shared" si="16"/>
        <v>0</v>
      </c>
      <c r="DE27" s="237">
        <f t="shared" si="16"/>
        <v>0</v>
      </c>
      <c r="DF27" s="237">
        <f t="shared" si="16"/>
        <v>0</v>
      </c>
      <c r="DG27" s="237">
        <f t="shared" si="16"/>
        <v>0</v>
      </c>
      <c r="DH27" s="237">
        <f t="shared" si="16"/>
        <v>0</v>
      </c>
      <c r="DI27" s="237">
        <f t="shared" si="16"/>
        <v>0</v>
      </c>
      <c r="DJ27" s="237">
        <f t="shared" si="16"/>
        <v>0</v>
      </c>
      <c r="DK27" s="237">
        <f t="shared" si="16"/>
        <v>0</v>
      </c>
      <c r="DL27" s="237">
        <f t="shared" si="16"/>
        <v>0</v>
      </c>
      <c r="DM27" s="237">
        <f t="shared" si="16"/>
        <v>0</v>
      </c>
      <c r="DN27" s="237">
        <f t="shared" si="16"/>
        <v>0</v>
      </c>
      <c r="DO27" s="237">
        <f t="shared" ref="DO27:ET27" si="17">DN27*$C$21</f>
        <v>0</v>
      </c>
      <c r="DP27" s="237">
        <f t="shared" si="17"/>
        <v>0</v>
      </c>
      <c r="DQ27" s="237">
        <f t="shared" si="17"/>
        <v>0</v>
      </c>
      <c r="DR27" s="237">
        <f t="shared" si="17"/>
        <v>0</v>
      </c>
      <c r="DS27" s="237">
        <f t="shared" si="17"/>
        <v>0</v>
      </c>
      <c r="DT27" s="237">
        <f t="shared" si="17"/>
        <v>0</v>
      </c>
      <c r="DU27" s="237">
        <f t="shared" si="17"/>
        <v>0</v>
      </c>
      <c r="DV27" s="237">
        <f t="shared" si="17"/>
        <v>0</v>
      </c>
      <c r="DW27" s="237">
        <f t="shared" si="17"/>
        <v>0</v>
      </c>
      <c r="DX27" s="237">
        <f t="shared" si="17"/>
        <v>0</v>
      </c>
      <c r="DY27" s="237">
        <f t="shared" si="17"/>
        <v>0</v>
      </c>
      <c r="DZ27" s="237">
        <f t="shared" si="17"/>
        <v>0</v>
      </c>
      <c r="EA27" s="237">
        <f t="shared" si="17"/>
        <v>0</v>
      </c>
      <c r="EB27" s="237">
        <f t="shared" si="17"/>
        <v>0</v>
      </c>
      <c r="EC27" s="237">
        <f t="shared" si="17"/>
        <v>0</v>
      </c>
      <c r="ED27" s="237">
        <f t="shared" si="17"/>
        <v>0</v>
      </c>
      <c r="EE27" s="237">
        <f t="shared" si="17"/>
        <v>0</v>
      </c>
      <c r="EF27" s="237">
        <f t="shared" si="17"/>
        <v>0</v>
      </c>
      <c r="EG27" s="237">
        <f t="shared" si="17"/>
        <v>0</v>
      </c>
      <c r="EH27" s="237">
        <f t="shared" si="17"/>
        <v>0</v>
      </c>
      <c r="EI27" s="237">
        <f t="shared" si="17"/>
        <v>0</v>
      </c>
      <c r="EJ27" s="237">
        <f t="shared" si="17"/>
        <v>0</v>
      </c>
      <c r="EK27" s="237">
        <f t="shared" si="17"/>
        <v>0</v>
      </c>
      <c r="EL27" s="237">
        <f t="shared" si="17"/>
        <v>0</v>
      </c>
      <c r="EM27" s="237">
        <f t="shared" si="17"/>
        <v>0</v>
      </c>
      <c r="EN27" s="237">
        <f t="shared" si="17"/>
        <v>0</v>
      </c>
      <c r="EO27" s="237">
        <f t="shared" si="17"/>
        <v>0</v>
      </c>
      <c r="EP27" s="237">
        <f t="shared" si="17"/>
        <v>0</v>
      </c>
      <c r="EQ27" s="237">
        <f t="shared" si="17"/>
        <v>0</v>
      </c>
      <c r="ER27" s="237">
        <f t="shared" si="17"/>
        <v>0</v>
      </c>
      <c r="ES27" s="237">
        <f t="shared" si="17"/>
        <v>0</v>
      </c>
      <c r="ET27" s="237">
        <f t="shared" si="17"/>
        <v>0</v>
      </c>
      <c r="EU27" s="237">
        <f t="shared" ref="EU27:FZ27" si="18">ET27*$C$21</f>
        <v>0</v>
      </c>
      <c r="EV27" s="237">
        <f t="shared" si="18"/>
        <v>0</v>
      </c>
      <c r="EW27" s="237">
        <f t="shared" si="18"/>
        <v>0</v>
      </c>
      <c r="EX27" s="237">
        <f t="shared" si="18"/>
        <v>0</v>
      </c>
      <c r="EY27" s="237">
        <f t="shared" si="18"/>
        <v>0</v>
      </c>
      <c r="EZ27" s="237">
        <f t="shared" si="18"/>
        <v>0</v>
      </c>
      <c r="FA27" s="237">
        <f t="shared" si="18"/>
        <v>0</v>
      </c>
      <c r="FB27" s="237">
        <f t="shared" si="18"/>
        <v>0</v>
      </c>
      <c r="FC27" s="237">
        <f t="shared" si="18"/>
        <v>0</v>
      </c>
      <c r="FD27" s="237">
        <f t="shared" si="18"/>
        <v>0</v>
      </c>
      <c r="FE27" s="237">
        <f t="shared" si="18"/>
        <v>0</v>
      </c>
      <c r="FF27" s="237">
        <f t="shared" si="18"/>
        <v>0</v>
      </c>
      <c r="FG27" s="237">
        <f t="shared" si="18"/>
        <v>0</v>
      </c>
      <c r="FH27" s="237">
        <f t="shared" si="18"/>
        <v>0</v>
      </c>
      <c r="FI27" s="237">
        <f t="shared" si="18"/>
        <v>0</v>
      </c>
      <c r="FJ27" s="237">
        <f t="shared" si="18"/>
        <v>0</v>
      </c>
      <c r="FK27" s="237">
        <f t="shared" si="18"/>
        <v>0</v>
      </c>
      <c r="FL27" s="237">
        <f t="shared" si="18"/>
        <v>0</v>
      </c>
      <c r="FM27" s="237">
        <f t="shared" si="18"/>
        <v>0</v>
      </c>
      <c r="FN27" s="237">
        <f t="shared" si="18"/>
        <v>0</v>
      </c>
      <c r="FO27" s="237">
        <f t="shared" si="18"/>
        <v>0</v>
      </c>
      <c r="FP27" s="237">
        <f t="shared" si="18"/>
        <v>0</v>
      </c>
      <c r="FQ27" s="237">
        <f t="shared" si="18"/>
        <v>0</v>
      </c>
      <c r="FR27" s="237">
        <f t="shared" si="18"/>
        <v>0</v>
      </c>
      <c r="FS27" s="237">
        <f t="shared" si="18"/>
        <v>0</v>
      </c>
      <c r="FT27" s="237">
        <f t="shared" si="18"/>
        <v>0</v>
      </c>
      <c r="FU27" s="237">
        <f t="shared" si="18"/>
        <v>0</v>
      </c>
      <c r="FV27" s="237">
        <f t="shared" si="18"/>
        <v>0</v>
      </c>
      <c r="FW27" s="237">
        <f t="shared" si="18"/>
        <v>0</v>
      </c>
      <c r="FX27" s="237">
        <f t="shared" si="18"/>
        <v>0</v>
      </c>
      <c r="FY27" s="237">
        <f t="shared" si="18"/>
        <v>0</v>
      </c>
      <c r="FZ27" s="237">
        <f t="shared" si="18"/>
        <v>0</v>
      </c>
      <c r="GA27" s="237">
        <f t="shared" ref="GA27:HF27" si="19">FZ27*$C$21</f>
        <v>0</v>
      </c>
      <c r="GB27" s="237">
        <f t="shared" si="19"/>
        <v>0</v>
      </c>
      <c r="GC27" s="237">
        <f t="shared" si="19"/>
        <v>0</v>
      </c>
      <c r="GD27" s="237">
        <f t="shared" si="19"/>
        <v>0</v>
      </c>
      <c r="GE27" s="237">
        <f t="shared" si="19"/>
        <v>0</v>
      </c>
      <c r="GF27" s="237">
        <f t="shared" si="19"/>
        <v>0</v>
      </c>
      <c r="GG27" s="237">
        <f t="shared" si="19"/>
        <v>0</v>
      </c>
      <c r="GH27" s="237">
        <f t="shared" si="19"/>
        <v>0</v>
      </c>
      <c r="GI27" s="237">
        <f t="shared" si="19"/>
        <v>0</v>
      </c>
      <c r="GJ27" s="237">
        <f t="shared" si="19"/>
        <v>0</v>
      </c>
      <c r="GK27" s="237">
        <f t="shared" si="19"/>
        <v>0</v>
      </c>
      <c r="GL27" s="237">
        <f t="shared" si="19"/>
        <v>0</v>
      </c>
      <c r="GM27" s="237">
        <f t="shared" si="19"/>
        <v>0</v>
      </c>
      <c r="GN27" s="237">
        <f t="shared" si="19"/>
        <v>0</v>
      </c>
      <c r="GO27" s="237">
        <f t="shared" si="19"/>
        <v>0</v>
      </c>
      <c r="GP27" s="237">
        <f t="shared" si="19"/>
        <v>0</v>
      </c>
      <c r="GQ27" s="237">
        <f t="shared" si="19"/>
        <v>0</v>
      </c>
      <c r="GR27" s="237">
        <f t="shared" si="19"/>
        <v>0</v>
      </c>
      <c r="GS27" s="237">
        <f t="shared" si="19"/>
        <v>0</v>
      </c>
      <c r="GT27" s="237">
        <f t="shared" si="19"/>
        <v>0</v>
      </c>
      <c r="GU27" s="237">
        <f t="shared" si="19"/>
        <v>0</v>
      </c>
      <c r="GV27" s="237">
        <f t="shared" si="19"/>
        <v>0</v>
      </c>
      <c r="GW27" s="237">
        <f t="shared" si="19"/>
        <v>0</v>
      </c>
      <c r="GX27" s="237">
        <f t="shared" si="19"/>
        <v>0</v>
      </c>
      <c r="GY27" s="237">
        <f t="shared" si="19"/>
        <v>0</v>
      </c>
      <c r="GZ27" s="237">
        <f t="shared" si="19"/>
        <v>0</v>
      </c>
      <c r="HA27" s="237">
        <f t="shared" si="19"/>
        <v>0</v>
      </c>
      <c r="HB27" s="237">
        <f t="shared" si="19"/>
        <v>0</v>
      </c>
      <c r="HC27" s="237">
        <f t="shared" si="19"/>
        <v>0</v>
      </c>
      <c r="HD27" s="237">
        <f t="shared" si="19"/>
        <v>0</v>
      </c>
      <c r="HE27" s="237">
        <f t="shared" si="19"/>
        <v>0</v>
      </c>
      <c r="HF27" s="237">
        <f t="shared" si="19"/>
        <v>0</v>
      </c>
      <c r="HG27" s="237">
        <f t="shared" ref="HG27:II27" si="20">HF27*$C$21</f>
        <v>0</v>
      </c>
      <c r="HH27" s="237">
        <f t="shared" si="20"/>
        <v>0</v>
      </c>
      <c r="HI27" s="237">
        <f t="shared" si="20"/>
        <v>0</v>
      </c>
      <c r="HJ27" s="237">
        <f t="shared" si="20"/>
        <v>0</v>
      </c>
      <c r="HK27" s="237">
        <f t="shared" si="20"/>
        <v>0</v>
      </c>
      <c r="HL27" s="237">
        <f t="shared" si="20"/>
        <v>0</v>
      </c>
      <c r="HM27" s="237">
        <f t="shared" si="20"/>
        <v>0</v>
      </c>
      <c r="HN27" s="237">
        <f t="shared" si="20"/>
        <v>0</v>
      </c>
      <c r="HO27" s="237">
        <f t="shared" si="20"/>
        <v>0</v>
      </c>
      <c r="HP27" s="237">
        <f t="shared" si="20"/>
        <v>0</v>
      </c>
      <c r="HQ27" s="237">
        <f t="shared" si="20"/>
        <v>0</v>
      </c>
      <c r="HR27" s="237">
        <f t="shared" si="20"/>
        <v>0</v>
      </c>
      <c r="HS27" s="237">
        <f t="shared" si="20"/>
        <v>0</v>
      </c>
      <c r="HT27" s="237">
        <f t="shared" si="20"/>
        <v>0</v>
      </c>
      <c r="HU27" s="237">
        <f t="shared" si="20"/>
        <v>0</v>
      </c>
      <c r="HV27" s="237">
        <f t="shared" si="20"/>
        <v>0</v>
      </c>
      <c r="HW27" s="237">
        <f t="shared" si="20"/>
        <v>0</v>
      </c>
      <c r="HX27" s="237">
        <f t="shared" si="20"/>
        <v>0</v>
      </c>
      <c r="HY27" s="237">
        <f t="shared" si="20"/>
        <v>0</v>
      </c>
      <c r="HZ27" s="237">
        <f t="shared" si="20"/>
        <v>0</v>
      </c>
      <c r="IA27" s="237">
        <f t="shared" si="20"/>
        <v>0</v>
      </c>
      <c r="IB27" s="237">
        <f t="shared" si="20"/>
        <v>0</v>
      </c>
      <c r="IC27" s="237">
        <f t="shared" si="20"/>
        <v>0</v>
      </c>
      <c r="ID27" s="237">
        <f t="shared" si="20"/>
        <v>0</v>
      </c>
      <c r="IE27" s="237">
        <f t="shared" si="20"/>
        <v>0</v>
      </c>
      <c r="IF27" s="237">
        <f t="shared" si="20"/>
        <v>0</v>
      </c>
      <c r="IG27" s="237">
        <f t="shared" si="20"/>
        <v>0</v>
      </c>
      <c r="IH27" s="237">
        <f t="shared" si="20"/>
        <v>0</v>
      </c>
      <c r="II27" s="237">
        <f t="shared" si="20"/>
        <v>0</v>
      </c>
    </row>
    <row r="28" spans="1:344" ht="15.75" thickBot="1">
      <c r="A28" s="254"/>
      <c r="B28" s="255" t="s">
        <v>421</v>
      </c>
      <c r="C28" s="480"/>
      <c r="D28" s="234">
        <f t="shared" ref="D28:AI28" si="21">$E$10*D27</f>
        <v>0</v>
      </c>
      <c r="E28" s="234">
        <f t="shared" si="21"/>
        <v>0</v>
      </c>
      <c r="F28" s="234">
        <f t="shared" si="21"/>
        <v>0</v>
      </c>
      <c r="G28" s="234">
        <f t="shared" si="21"/>
        <v>0</v>
      </c>
      <c r="H28" s="234">
        <f t="shared" si="21"/>
        <v>0</v>
      </c>
      <c r="I28" s="234">
        <f t="shared" si="21"/>
        <v>0</v>
      </c>
      <c r="J28" s="234">
        <f t="shared" si="21"/>
        <v>0</v>
      </c>
      <c r="K28" s="234">
        <f t="shared" si="21"/>
        <v>0</v>
      </c>
      <c r="L28" s="234">
        <f t="shared" si="21"/>
        <v>0</v>
      </c>
      <c r="M28" s="234">
        <f t="shared" si="21"/>
        <v>0</v>
      </c>
      <c r="N28" s="234">
        <f t="shared" si="21"/>
        <v>0</v>
      </c>
      <c r="O28" s="234">
        <f t="shared" si="21"/>
        <v>0</v>
      </c>
      <c r="P28" s="234">
        <f t="shared" si="21"/>
        <v>0</v>
      </c>
      <c r="Q28" s="234">
        <f t="shared" si="21"/>
        <v>0</v>
      </c>
      <c r="R28" s="234">
        <f t="shared" si="21"/>
        <v>0</v>
      </c>
      <c r="S28" s="234">
        <f t="shared" si="21"/>
        <v>0</v>
      </c>
      <c r="T28" s="234">
        <f t="shared" si="21"/>
        <v>0</v>
      </c>
      <c r="U28" s="234">
        <f t="shared" si="21"/>
        <v>0</v>
      </c>
      <c r="V28" s="234">
        <f t="shared" si="21"/>
        <v>0</v>
      </c>
      <c r="W28" s="234">
        <f t="shared" si="21"/>
        <v>0</v>
      </c>
      <c r="X28" s="234">
        <f t="shared" si="21"/>
        <v>0</v>
      </c>
      <c r="Y28" s="234">
        <f t="shared" si="21"/>
        <v>0</v>
      </c>
      <c r="Z28" s="234">
        <f t="shared" si="21"/>
        <v>0</v>
      </c>
      <c r="AA28" s="234">
        <f t="shared" si="21"/>
        <v>0</v>
      </c>
      <c r="AB28" s="234">
        <f t="shared" si="21"/>
        <v>0</v>
      </c>
      <c r="AC28" s="234">
        <f t="shared" si="21"/>
        <v>0</v>
      </c>
      <c r="AD28" s="234">
        <f t="shared" si="21"/>
        <v>0</v>
      </c>
      <c r="AE28" s="234">
        <f t="shared" si="21"/>
        <v>0</v>
      </c>
      <c r="AF28" s="234">
        <f t="shared" si="21"/>
        <v>0</v>
      </c>
      <c r="AG28" s="234">
        <f t="shared" si="21"/>
        <v>0</v>
      </c>
      <c r="AH28" s="234">
        <f t="shared" si="21"/>
        <v>0</v>
      </c>
      <c r="AI28" s="234">
        <f t="shared" si="21"/>
        <v>0</v>
      </c>
      <c r="AJ28" s="234">
        <f t="shared" ref="AJ28:BB28" si="22">$E$10*AJ27</f>
        <v>0</v>
      </c>
      <c r="AK28" s="234">
        <f t="shared" si="22"/>
        <v>0</v>
      </c>
      <c r="AL28" s="234">
        <f t="shared" si="22"/>
        <v>0</v>
      </c>
      <c r="AM28" s="234">
        <f t="shared" si="22"/>
        <v>0</v>
      </c>
      <c r="AN28" s="234">
        <f t="shared" si="22"/>
        <v>0</v>
      </c>
      <c r="AO28" s="234">
        <f t="shared" si="22"/>
        <v>0</v>
      </c>
      <c r="AP28" s="234">
        <f t="shared" si="22"/>
        <v>0</v>
      </c>
      <c r="AQ28" s="234">
        <f t="shared" si="22"/>
        <v>0</v>
      </c>
      <c r="AR28" s="234">
        <f t="shared" si="22"/>
        <v>0</v>
      </c>
      <c r="AS28" s="234">
        <f t="shared" si="22"/>
        <v>0</v>
      </c>
      <c r="AT28" s="234">
        <f t="shared" si="22"/>
        <v>0</v>
      </c>
      <c r="AU28" s="234">
        <f t="shared" si="22"/>
        <v>0</v>
      </c>
      <c r="AV28" s="234">
        <f t="shared" si="22"/>
        <v>0</v>
      </c>
      <c r="AW28" s="234">
        <f t="shared" si="22"/>
        <v>0</v>
      </c>
      <c r="AX28" s="234">
        <f t="shared" si="22"/>
        <v>0</v>
      </c>
      <c r="AY28" s="234">
        <f t="shared" si="22"/>
        <v>0</v>
      </c>
      <c r="AZ28" s="234">
        <f t="shared" si="22"/>
        <v>0</v>
      </c>
      <c r="BA28" s="234">
        <f t="shared" si="22"/>
        <v>0</v>
      </c>
      <c r="BB28" s="312">
        <f t="shared" si="22"/>
        <v>0</v>
      </c>
      <c r="BC28" s="237" t="e">
        <f>#REF!*BC27</f>
        <v>#REF!</v>
      </c>
      <c r="BD28" s="237" t="e">
        <f>#REF!*BD27</f>
        <v>#REF!</v>
      </c>
      <c r="BE28" s="237" t="e">
        <f>#REF!*BE27</f>
        <v>#REF!</v>
      </c>
      <c r="BF28" s="237" t="e">
        <f>#REF!*BF27</f>
        <v>#REF!</v>
      </c>
      <c r="BG28" s="237" t="e">
        <f>#REF!*BG27</f>
        <v>#REF!</v>
      </c>
      <c r="BH28" s="237" t="e">
        <f>#REF!*BH27</f>
        <v>#REF!</v>
      </c>
      <c r="BI28" s="237" t="e">
        <f>#REF!*BI27</f>
        <v>#REF!</v>
      </c>
      <c r="BJ28" s="237" t="e">
        <f>#REF!*BJ27</f>
        <v>#REF!</v>
      </c>
      <c r="BK28" s="237" t="e">
        <f>#REF!*BK27</f>
        <v>#REF!</v>
      </c>
      <c r="BL28" s="237" t="e">
        <f>#REF!*BL27</f>
        <v>#REF!</v>
      </c>
      <c r="BM28" s="237" t="e">
        <f>#REF!*BM27</f>
        <v>#REF!</v>
      </c>
      <c r="BN28" s="237" t="e">
        <f>#REF!*BN27</f>
        <v>#REF!</v>
      </c>
      <c r="BO28" s="237" t="e">
        <f>#REF!*BO27</f>
        <v>#REF!</v>
      </c>
      <c r="BP28" s="237" t="e">
        <f>#REF!*BP27</f>
        <v>#REF!</v>
      </c>
      <c r="BQ28" s="237" t="e">
        <f>#REF!*BQ27</f>
        <v>#REF!</v>
      </c>
      <c r="BR28" s="237" t="e">
        <f>#REF!*BR27</f>
        <v>#REF!</v>
      </c>
      <c r="BS28" s="237" t="e">
        <f>#REF!*BS27</f>
        <v>#REF!</v>
      </c>
      <c r="BT28" s="237" t="e">
        <f>#REF!*BT27</f>
        <v>#REF!</v>
      </c>
      <c r="BU28" s="237" t="e">
        <f>#REF!*BU27</f>
        <v>#REF!</v>
      </c>
      <c r="BV28" s="237" t="e">
        <f>#REF!*BV27</f>
        <v>#REF!</v>
      </c>
      <c r="BW28" s="237" t="e">
        <f>#REF!*BW27</f>
        <v>#REF!</v>
      </c>
      <c r="BX28" s="237" t="e">
        <f>#REF!*BX27</f>
        <v>#REF!</v>
      </c>
      <c r="BY28" s="237" t="e">
        <f>#REF!*BY27</f>
        <v>#REF!</v>
      </c>
      <c r="BZ28" s="237" t="e">
        <f>#REF!*BZ27</f>
        <v>#REF!</v>
      </c>
      <c r="CA28" s="237" t="e">
        <f>#REF!*CA27</f>
        <v>#REF!</v>
      </c>
      <c r="CB28" s="237" t="e">
        <f>#REF!*CB27</f>
        <v>#REF!</v>
      </c>
      <c r="CC28" s="237" t="e">
        <f>#REF!*CC27</f>
        <v>#REF!</v>
      </c>
      <c r="CD28" s="237" t="e">
        <f>#REF!*CD27</f>
        <v>#REF!</v>
      </c>
      <c r="CE28" s="237" t="e">
        <f>#REF!*CE27</f>
        <v>#REF!</v>
      </c>
      <c r="CF28" s="237" t="e">
        <f>#REF!*CF27</f>
        <v>#REF!</v>
      </c>
      <c r="CG28" s="237" t="e">
        <f>#REF!*CG27</f>
        <v>#REF!</v>
      </c>
      <c r="CH28" s="237" t="e">
        <f>#REF!*CH27</f>
        <v>#REF!</v>
      </c>
      <c r="CI28" s="237" t="e">
        <f>#REF!*CI27</f>
        <v>#REF!</v>
      </c>
      <c r="CJ28" s="237" t="e">
        <f>#REF!*CJ27</f>
        <v>#REF!</v>
      </c>
      <c r="CK28" s="237" t="e">
        <f>#REF!*CK27</f>
        <v>#REF!</v>
      </c>
      <c r="CL28" s="237" t="e">
        <f>#REF!*CL27</f>
        <v>#REF!</v>
      </c>
      <c r="CM28" s="237" t="e">
        <f>#REF!*CM27</f>
        <v>#REF!</v>
      </c>
      <c r="CN28" s="237" t="e">
        <f>#REF!*CN27</f>
        <v>#REF!</v>
      </c>
      <c r="CO28" s="237" t="e">
        <f>#REF!*CO27</f>
        <v>#REF!</v>
      </c>
      <c r="CP28" s="237" t="e">
        <f>#REF!*CP27</f>
        <v>#REF!</v>
      </c>
      <c r="CQ28" s="237" t="e">
        <f>#REF!*CQ27</f>
        <v>#REF!</v>
      </c>
      <c r="CR28" s="237" t="e">
        <f>#REF!*CR27</f>
        <v>#REF!</v>
      </c>
      <c r="CS28" s="237" t="e">
        <f>#REF!*CS27</f>
        <v>#REF!</v>
      </c>
      <c r="CT28" s="237" t="e">
        <f>#REF!*CT27</f>
        <v>#REF!</v>
      </c>
      <c r="CU28" s="237" t="e">
        <f>#REF!*CU27</f>
        <v>#REF!</v>
      </c>
      <c r="CV28" s="237" t="e">
        <f>#REF!*CV27</f>
        <v>#REF!</v>
      </c>
      <c r="CW28" s="237" t="e">
        <f>#REF!*CW27</f>
        <v>#REF!</v>
      </c>
      <c r="CX28" s="237" t="e">
        <f>#REF!*CX27</f>
        <v>#REF!</v>
      </c>
      <c r="CY28" s="237" t="e">
        <f>#REF!*CY27</f>
        <v>#REF!</v>
      </c>
      <c r="CZ28" s="237" t="e">
        <f>#REF!*CZ27</f>
        <v>#REF!</v>
      </c>
      <c r="DA28" s="237" t="e">
        <f>#REF!*DA27</f>
        <v>#REF!</v>
      </c>
      <c r="DB28" s="237" t="e">
        <f>#REF!*DB27</f>
        <v>#REF!</v>
      </c>
      <c r="DC28" s="237" t="e">
        <f>#REF!*DC27</f>
        <v>#REF!</v>
      </c>
      <c r="DD28" s="237" t="e">
        <f>#REF!*DD27</f>
        <v>#REF!</v>
      </c>
      <c r="DE28" s="237" t="e">
        <f>#REF!*DE27</f>
        <v>#REF!</v>
      </c>
      <c r="DF28" s="237" t="e">
        <f>#REF!*DF27</f>
        <v>#REF!</v>
      </c>
      <c r="DG28" s="237" t="e">
        <f>#REF!*DG27</f>
        <v>#REF!</v>
      </c>
      <c r="DH28" s="237" t="e">
        <f>#REF!*DH27</f>
        <v>#REF!</v>
      </c>
      <c r="DI28" s="237" t="e">
        <f>#REF!*DI27</f>
        <v>#REF!</v>
      </c>
      <c r="DJ28" s="237" t="e">
        <f>#REF!*DJ27</f>
        <v>#REF!</v>
      </c>
      <c r="DK28" s="237" t="e">
        <f>#REF!*DK27</f>
        <v>#REF!</v>
      </c>
      <c r="DL28" s="237" t="e">
        <f>#REF!*DL27</f>
        <v>#REF!</v>
      </c>
      <c r="DM28" s="237" t="e">
        <f>#REF!*DM27</f>
        <v>#REF!</v>
      </c>
      <c r="DN28" s="237" t="e">
        <f>#REF!*DN27</f>
        <v>#REF!</v>
      </c>
      <c r="DO28" s="237" t="e">
        <f>#REF!*DO27</f>
        <v>#REF!</v>
      </c>
      <c r="DP28" s="237" t="e">
        <f>#REF!*DP27</f>
        <v>#REF!</v>
      </c>
      <c r="DQ28" s="237" t="e">
        <f>#REF!*DQ27</f>
        <v>#REF!</v>
      </c>
      <c r="DR28" s="237" t="e">
        <f>#REF!*DR27</f>
        <v>#REF!</v>
      </c>
      <c r="DS28" s="237" t="e">
        <f>#REF!*DS27</f>
        <v>#REF!</v>
      </c>
      <c r="DT28" s="237" t="e">
        <f>#REF!*DT27</f>
        <v>#REF!</v>
      </c>
      <c r="DU28" s="237" t="e">
        <f>#REF!*DU27</f>
        <v>#REF!</v>
      </c>
      <c r="DV28" s="237" t="e">
        <f>#REF!*DV27</f>
        <v>#REF!</v>
      </c>
      <c r="DW28" s="237" t="e">
        <f>#REF!*DW27</f>
        <v>#REF!</v>
      </c>
      <c r="DX28" s="237" t="e">
        <f>#REF!*DX27</f>
        <v>#REF!</v>
      </c>
      <c r="DY28" s="237" t="e">
        <f>#REF!*DY27</f>
        <v>#REF!</v>
      </c>
      <c r="DZ28" s="237" t="e">
        <f>#REF!*DZ27</f>
        <v>#REF!</v>
      </c>
      <c r="EA28" s="237" t="e">
        <f>#REF!*EA27</f>
        <v>#REF!</v>
      </c>
      <c r="EB28" s="237" t="e">
        <f>#REF!*EB27</f>
        <v>#REF!</v>
      </c>
      <c r="EC28" s="237" t="e">
        <f>#REF!*EC27</f>
        <v>#REF!</v>
      </c>
      <c r="ED28" s="237" t="e">
        <f>#REF!*ED27</f>
        <v>#REF!</v>
      </c>
      <c r="EE28" s="237" t="e">
        <f>#REF!*EE27</f>
        <v>#REF!</v>
      </c>
      <c r="EF28" s="237" t="e">
        <f>#REF!*EF27</f>
        <v>#REF!</v>
      </c>
      <c r="EG28" s="237" t="e">
        <f>#REF!*EG27</f>
        <v>#REF!</v>
      </c>
      <c r="EH28" s="237" t="e">
        <f>#REF!*EH27</f>
        <v>#REF!</v>
      </c>
      <c r="EI28" s="237" t="e">
        <f>#REF!*EI27</f>
        <v>#REF!</v>
      </c>
      <c r="EJ28" s="237" t="e">
        <f>#REF!*EJ27</f>
        <v>#REF!</v>
      </c>
      <c r="EK28" s="237" t="e">
        <f>#REF!*EK27</f>
        <v>#REF!</v>
      </c>
      <c r="EL28" s="237" t="e">
        <f>#REF!*EL27</f>
        <v>#REF!</v>
      </c>
      <c r="EM28" s="237" t="e">
        <f>#REF!*EM27</f>
        <v>#REF!</v>
      </c>
      <c r="EN28" s="237" t="e">
        <f>#REF!*EN27</f>
        <v>#REF!</v>
      </c>
      <c r="EO28" s="237" t="e">
        <f>#REF!*EO27</f>
        <v>#REF!</v>
      </c>
      <c r="EP28" s="237" t="e">
        <f>#REF!*EP27</f>
        <v>#REF!</v>
      </c>
      <c r="EQ28" s="237" t="e">
        <f>#REF!*EQ27</f>
        <v>#REF!</v>
      </c>
      <c r="ER28" s="237" t="e">
        <f>#REF!*ER27</f>
        <v>#REF!</v>
      </c>
      <c r="ES28" s="237" t="e">
        <f>#REF!*ES27</f>
        <v>#REF!</v>
      </c>
      <c r="ET28" s="237" t="e">
        <f>#REF!*ET27</f>
        <v>#REF!</v>
      </c>
      <c r="EU28" s="237" t="e">
        <f>#REF!*EU27</f>
        <v>#REF!</v>
      </c>
      <c r="EV28" s="237" t="e">
        <f>#REF!*EV27</f>
        <v>#REF!</v>
      </c>
      <c r="EW28" s="237" t="e">
        <f>#REF!*EW27</f>
        <v>#REF!</v>
      </c>
      <c r="EX28" s="237" t="e">
        <f>#REF!*EX27</f>
        <v>#REF!</v>
      </c>
      <c r="EY28" s="237" t="e">
        <f>#REF!*EY27</f>
        <v>#REF!</v>
      </c>
      <c r="EZ28" s="237" t="e">
        <f>#REF!*EZ27</f>
        <v>#REF!</v>
      </c>
      <c r="FA28" s="237" t="e">
        <f>#REF!*FA27</f>
        <v>#REF!</v>
      </c>
      <c r="FB28" s="237" t="e">
        <f>#REF!*FB27</f>
        <v>#REF!</v>
      </c>
      <c r="FC28" s="237" t="e">
        <f>#REF!*FC27</f>
        <v>#REF!</v>
      </c>
      <c r="FD28" s="237" t="e">
        <f>#REF!*FD27</f>
        <v>#REF!</v>
      </c>
      <c r="FE28" s="237" t="e">
        <f>#REF!*FE27</f>
        <v>#REF!</v>
      </c>
      <c r="FF28" s="237" t="e">
        <f>#REF!*FF27</f>
        <v>#REF!</v>
      </c>
      <c r="FG28" s="237" t="e">
        <f>#REF!*FG27</f>
        <v>#REF!</v>
      </c>
      <c r="FH28" s="237" t="e">
        <f>#REF!*FH27</f>
        <v>#REF!</v>
      </c>
      <c r="FI28" s="237" t="e">
        <f>#REF!*FI27</f>
        <v>#REF!</v>
      </c>
      <c r="FJ28" s="237" t="e">
        <f>#REF!*FJ27</f>
        <v>#REF!</v>
      </c>
      <c r="FK28" s="237" t="e">
        <f>#REF!*FK27</f>
        <v>#REF!</v>
      </c>
      <c r="FL28" s="237" t="e">
        <f>#REF!*FL27</f>
        <v>#REF!</v>
      </c>
      <c r="FM28" s="237" t="e">
        <f>#REF!*FM27</f>
        <v>#REF!</v>
      </c>
      <c r="FN28" s="237" t="e">
        <f>#REF!*FN27</f>
        <v>#REF!</v>
      </c>
      <c r="FO28" s="237" t="e">
        <f>#REF!*FO27</f>
        <v>#REF!</v>
      </c>
      <c r="FP28" s="237" t="e">
        <f>#REF!*FP27</f>
        <v>#REF!</v>
      </c>
      <c r="FQ28" s="237" t="e">
        <f>#REF!*FQ27</f>
        <v>#REF!</v>
      </c>
      <c r="FR28" s="237" t="e">
        <f>#REF!*FR27</f>
        <v>#REF!</v>
      </c>
      <c r="FS28" s="237" t="e">
        <f>#REF!*FS27</f>
        <v>#REF!</v>
      </c>
      <c r="FT28" s="237" t="e">
        <f>#REF!*FT27</f>
        <v>#REF!</v>
      </c>
      <c r="FU28" s="237" t="e">
        <f>#REF!*FU27</f>
        <v>#REF!</v>
      </c>
      <c r="FV28" s="237" t="e">
        <f>#REF!*FV27</f>
        <v>#REF!</v>
      </c>
      <c r="FW28" s="237" t="e">
        <f>#REF!*FW27</f>
        <v>#REF!</v>
      </c>
      <c r="FX28" s="237" t="e">
        <f>#REF!*FX27</f>
        <v>#REF!</v>
      </c>
      <c r="FY28" s="237" t="e">
        <f>#REF!*FY27</f>
        <v>#REF!</v>
      </c>
      <c r="FZ28" s="237" t="e">
        <f>#REF!*FZ27</f>
        <v>#REF!</v>
      </c>
      <c r="GA28" s="237" t="e">
        <f>#REF!*GA27</f>
        <v>#REF!</v>
      </c>
      <c r="GB28" s="237" t="e">
        <f>#REF!*GB27</f>
        <v>#REF!</v>
      </c>
      <c r="GC28" s="237" t="e">
        <f>#REF!*GC27</f>
        <v>#REF!</v>
      </c>
      <c r="GD28" s="237" t="e">
        <f>#REF!*GD27</f>
        <v>#REF!</v>
      </c>
      <c r="GE28" s="237" t="e">
        <f>#REF!*GE27</f>
        <v>#REF!</v>
      </c>
      <c r="GF28" s="237" t="e">
        <f>#REF!*GF27</f>
        <v>#REF!</v>
      </c>
      <c r="GG28" s="237" t="e">
        <f>#REF!*GG27</f>
        <v>#REF!</v>
      </c>
      <c r="GH28" s="237" t="e">
        <f>#REF!*GH27</f>
        <v>#REF!</v>
      </c>
      <c r="GI28" s="237" t="e">
        <f>#REF!*GI27</f>
        <v>#REF!</v>
      </c>
      <c r="GJ28" s="237" t="e">
        <f>#REF!*GJ27</f>
        <v>#REF!</v>
      </c>
      <c r="GK28" s="237" t="e">
        <f>#REF!*GK27</f>
        <v>#REF!</v>
      </c>
      <c r="GL28" s="237" t="e">
        <f>#REF!*GL27</f>
        <v>#REF!</v>
      </c>
      <c r="GM28" s="237" t="e">
        <f>#REF!*GM27</f>
        <v>#REF!</v>
      </c>
      <c r="GN28" s="237" t="e">
        <f>#REF!*GN27</f>
        <v>#REF!</v>
      </c>
      <c r="GO28" s="237" t="e">
        <f>#REF!*GO27</f>
        <v>#REF!</v>
      </c>
      <c r="GP28" s="237" t="e">
        <f>#REF!*GP27</f>
        <v>#REF!</v>
      </c>
      <c r="GQ28" s="237" t="e">
        <f>#REF!*GQ27</f>
        <v>#REF!</v>
      </c>
      <c r="GR28" s="237" t="e">
        <f>#REF!*GR27</f>
        <v>#REF!</v>
      </c>
      <c r="GS28" s="237" t="e">
        <f>#REF!*GS27</f>
        <v>#REF!</v>
      </c>
      <c r="GT28" s="237" t="e">
        <f>#REF!*GT27</f>
        <v>#REF!</v>
      </c>
      <c r="GU28" s="237" t="e">
        <f>#REF!*GU27</f>
        <v>#REF!</v>
      </c>
      <c r="GV28" s="237" t="e">
        <f>#REF!*GV27</f>
        <v>#REF!</v>
      </c>
      <c r="GW28" s="237" t="e">
        <f>#REF!*GW27</f>
        <v>#REF!</v>
      </c>
      <c r="GX28" s="237" t="e">
        <f>#REF!*GX27</f>
        <v>#REF!</v>
      </c>
      <c r="GY28" s="237" t="e">
        <f>#REF!*GY27</f>
        <v>#REF!</v>
      </c>
      <c r="GZ28" s="237" t="e">
        <f>#REF!*GZ27</f>
        <v>#REF!</v>
      </c>
      <c r="HA28" s="237" t="e">
        <f>#REF!*HA27</f>
        <v>#REF!</v>
      </c>
      <c r="HB28" s="237" t="e">
        <f>#REF!*HB27</f>
        <v>#REF!</v>
      </c>
      <c r="HC28" s="237" t="e">
        <f>#REF!*HC27</f>
        <v>#REF!</v>
      </c>
      <c r="HD28" s="237" t="e">
        <f>#REF!*HD27</f>
        <v>#REF!</v>
      </c>
      <c r="HE28" s="237" t="e">
        <f>#REF!*HE27</f>
        <v>#REF!</v>
      </c>
      <c r="HF28" s="237" t="e">
        <f>#REF!*HF27</f>
        <v>#REF!</v>
      </c>
      <c r="HG28" s="237" t="e">
        <f>#REF!*HG27</f>
        <v>#REF!</v>
      </c>
      <c r="HH28" s="237" t="e">
        <f>#REF!*HH27</f>
        <v>#REF!</v>
      </c>
      <c r="HI28" s="237" t="e">
        <f>#REF!*HI27</f>
        <v>#REF!</v>
      </c>
      <c r="HJ28" s="237" t="e">
        <f>#REF!*HJ27</f>
        <v>#REF!</v>
      </c>
      <c r="HK28" s="237" t="e">
        <f>#REF!*HK27</f>
        <v>#REF!</v>
      </c>
      <c r="HL28" s="237" t="e">
        <f>#REF!*HL27</f>
        <v>#REF!</v>
      </c>
      <c r="HM28" s="237" t="e">
        <f>#REF!*HM27</f>
        <v>#REF!</v>
      </c>
      <c r="HN28" s="237" t="e">
        <f>#REF!*HN27</f>
        <v>#REF!</v>
      </c>
      <c r="HO28" s="237" t="e">
        <f>#REF!*HO27</f>
        <v>#REF!</v>
      </c>
      <c r="HP28" s="237" t="e">
        <f>#REF!*HP27</f>
        <v>#REF!</v>
      </c>
      <c r="HQ28" s="237" t="e">
        <f>#REF!*HQ27</f>
        <v>#REF!</v>
      </c>
      <c r="HR28" s="237" t="e">
        <f>#REF!*HR27</f>
        <v>#REF!</v>
      </c>
      <c r="HS28" s="237" t="e">
        <f>#REF!*HS27</f>
        <v>#REF!</v>
      </c>
      <c r="HT28" s="237" t="e">
        <f>#REF!*HT27</f>
        <v>#REF!</v>
      </c>
      <c r="HU28" s="237" t="e">
        <f>#REF!*HU27</f>
        <v>#REF!</v>
      </c>
      <c r="HV28" s="237" t="e">
        <f>#REF!*HV27</f>
        <v>#REF!</v>
      </c>
      <c r="HW28" s="237" t="e">
        <f>#REF!*HW27</f>
        <v>#REF!</v>
      </c>
      <c r="HX28" s="237" t="e">
        <f>#REF!*HX27</f>
        <v>#REF!</v>
      </c>
      <c r="HY28" s="237" t="e">
        <f>#REF!*HY27</f>
        <v>#REF!</v>
      </c>
      <c r="HZ28" s="237" t="e">
        <f>#REF!*HZ27</f>
        <v>#REF!</v>
      </c>
      <c r="IA28" s="237" t="e">
        <f>#REF!*IA27</f>
        <v>#REF!</v>
      </c>
      <c r="IB28" s="237" t="e">
        <f>#REF!*IB27</f>
        <v>#REF!</v>
      </c>
      <c r="IC28" s="237" t="e">
        <f>#REF!*IC27</f>
        <v>#REF!</v>
      </c>
      <c r="ID28" s="237" t="e">
        <f>#REF!*ID27</f>
        <v>#REF!</v>
      </c>
      <c r="IE28" s="237" t="e">
        <f>#REF!*IE27</f>
        <v>#REF!</v>
      </c>
      <c r="IF28" s="237" t="e">
        <f>#REF!*IF27</f>
        <v>#REF!</v>
      </c>
      <c r="IG28" s="237" t="e">
        <f>#REF!*IG27</f>
        <v>#REF!</v>
      </c>
      <c r="IH28" s="237" t="e">
        <f>#REF!*IH27</f>
        <v>#REF!</v>
      </c>
      <c r="II28" s="237" t="e">
        <f>#REF!*II27</f>
        <v>#REF!</v>
      </c>
    </row>
    <row r="29" spans="1:344" ht="15" customHeight="1">
      <c r="A29" s="254"/>
      <c r="B29" s="255"/>
      <c r="C29" s="313"/>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c r="HA29" s="236"/>
      <c r="HB29" s="236"/>
      <c r="HC29" s="236"/>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row>
    <row r="30" spans="1:344" s="227" customFormat="1" ht="24" thickBot="1">
      <c r="A30" s="303"/>
      <c r="B30" s="304"/>
      <c r="C30" s="303"/>
      <c r="D30" s="228" t="s">
        <v>2</v>
      </c>
      <c r="E30" s="228" t="s">
        <v>1</v>
      </c>
      <c r="F30" s="228" t="s">
        <v>3</v>
      </c>
      <c r="G30" s="228" t="s">
        <v>4</v>
      </c>
      <c r="H30" s="228" t="s">
        <v>5</v>
      </c>
      <c r="I30" s="228" t="s">
        <v>6</v>
      </c>
      <c r="J30" s="228" t="s">
        <v>7</v>
      </c>
      <c r="K30" s="228" t="s">
        <v>8</v>
      </c>
      <c r="L30" s="228" t="s">
        <v>9</v>
      </c>
      <c r="M30" s="228" t="s">
        <v>10</v>
      </c>
      <c r="N30" s="228" t="s">
        <v>11</v>
      </c>
      <c r="O30" s="228" t="s">
        <v>12</v>
      </c>
      <c r="P30" s="228" t="s">
        <v>13</v>
      </c>
      <c r="Q30" s="228" t="s">
        <v>14</v>
      </c>
      <c r="R30" s="228" t="s">
        <v>15</v>
      </c>
      <c r="S30" s="228" t="s">
        <v>16</v>
      </c>
      <c r="T30" s="228" t="s">
        <v>17</v>
      </c>
      <c r="U30" s="228" t="s">
        <v>18</v>
      </c>
      <c r="V30" s="228" t="s">
        <v>19</v>
      </c>
      <c r="W30" s="228" t="s">
        <v>20</v>
      </c>
      <c r="X30" s="228" t="s">
        <v>21</v>
      </c>
      <c r="Y30" s="228" t="s">
        <v>22</v>
      </c>
      <c r="Z30" s="228" t="s">
        <v>23</v>
      </c>
      <c r="AA30" s="228" t="s">
        <v>24</v>
      </c>
      <c r="AB30" s="228" t="s">
        <v>25</v>
      </c>
      <c r="AC30" s="228" t="s">
        <v>26</v>
      </c>
      <c r="AD30" s="228" t="s">
        <v>27</v>
      </c>
      <c r="AE30" s="228" t="s">
        <v>28</v>
      </c>
      <c r="AF30" s="228" t="s">
        <v>29</v>
      </c>
      <c r="AG30" s="228" t="s">
        <v>30</v>
      </c>
      <c r="AH30" s="228" t="s">
        <v>31</v>
      </c>
      <c r="AI30" s="228" t="s">
        <v>32</v>
      </c>
      <c r="AJ30" s="228" t="s">
        <v>33</v>
      </c>
      <c r="AK30" s="228" t="s">
        <v>34</v>
      </c>
      <c r="AL30" s="228" t="s">
        <v>35</v>
      </c>
      <c r="AM30" s="228" t="s">
        <v>36</v>
      </c>
      <c r="AN30" s="228" t="s">
        <v>37</v>
      </c>
      <c r="AO30" s="228" t="s">
        <v>38</v>
      </c>
      <c r="AP30" s="228" t="s">
        <v>39</v>
      </c>
      <c r="AQ30" s="228" t="s">
        <v>40</v>
      </c>
      <c r="AR30" s="228" t="s">
        <v>41</v>
      </c>
      <c r="AS30" s="228" t="s">
        <v>42</v>
      </c>
      <c r="AT30" s="228" t="s">
        <v>43</v>
      </c>
      <c r="AU30" s="228" t="s">
        <v>44</v>
      </c>
      <c r="AV30" s="228" t="s">
        <v>45</v>
      </c>
      <c r="AW30" s="228" t="s">
        <v>46</v>
      </c>
      <c r="AX30" s="228" t="s">
        <v>47</v>
      </c>
      <c r="AY30" s="228" t="s">
        <v>48</v>
      </c>
      <c r="AZ30" s="228" t="s">
        <v>49</v>
      </c>
      <c r="BA30" s="228" t="s">
        <v>50</v>
      </c>
      <c r="BB30" s="228" t="s">
        <v>51</v>
      </c>
      <c r="BC30" s="305" t="s">
        <v>60</v>
      </c>
      <c r="BD30" s="305" t="s">
        <v>61</v>
      </c>
      <c r="BE30" s="305" t="s">
        <v>62</v>
      </c>
      <c r="BF30" s="305" t="s">
        <v>63</v>
      </c>
      <c r="BG30" s="305" t="s">
        <v>64</v>
      </c>
      <c r="BH30" s="305" t="s">
        <v>65</v>
      </c>
      <c r="BI30" s="305" t="s">
        <v>66</v>
      </c>
      <c r="BJ30" s="305" t="s">
        <v>67</v>
      </c>
      <c r="BK30" s="305" t="s">
        <v>68</v>
      </c>
      <c r="BL30" s="305" t="s">
        <v>69</v>
      </c>
      <c r="BM30" s="305" t="s">
        <v>70</v>
      </c>
      <c r="BN30" s="305" t="s">
        <v>71</v>
      </c>
      <c r="BO30" s="305" t="s">
        <v>72</v>
      </c>
      <c r="BP30" s="305" t="s">
        <v>73</v>
      </c>
      <c r="BQ30" s="305" t="s">
        <v>74</v>
      </c>
      <c r="BR30" s="305" t="s">
        <v>75</v>
      </c>
      <c r="BS30" s="305" t="s">
        <v>76</v>
      </c>
      <c r="BT30" s="305" t="s">
        <v>77</v>
      </c>
      <c r="BU30" s="305" t="s">
        <v>78</v>
      </c>
      <c r="BV30" s="305" t="s">
        <v>79</v>
      </c>
      <c r="BW30" s="305" t="s">
        <v>80</v>
      </c>
      <c r="BX30" s="305" t="s">
        <v>81</v>
      </c>
      <c r="BY30" s="305" t="s">
        <v>82</v>
      </c>
      <c r="BZ30" s="305" t="s">
        <v>83</v>
      </c>
      <c r="CA30" s="305" t="s">
        <v>84</v>
      </c>
      <c r="CB30" s="305" t="s">
        <v>85</v>
      </c>
      <c r="CC30" s="305" t="s">
        <v>86</v>
      </c>
      <c r="CD30" s="305" t="s">
        <v>87</v>
      </c>
      <c r="CE30" s="305" t="s">
        <v>88</v>
      </c>
      <c r="CF30" s="305" t="s">
        <v>89</v>
      </c>
      <c r="CG30" s="305" t="s">
        <v>90</v>
      </c>
      <c r="CH30" s="305" t="s">
        <v>91</v>
      </c>
      <c r="CI30" s="305" t="s">
        <v>92</v>
      </c>
      <c r="CJ30" s="305" t="s">
        <v>93</v>
      </c>
      <c r="CK30" s="305" t="s">
        <v>94</v>
      </c>
      <c r="CL30" s="305" t="s">
        <v>95</v>
      </c>
      <c r="CM30" s="305" t="s">
        <v>96</v>
      </c>
      <c r="CN30" s="305" t="s">
        <v>97</v>
      </c>
      <c r="CO30" s="305" t="s">
        <v>98</v>
      </c>
      <c r="CP30" s="305" t="s">
        <v>99</v>
      </c>
      <c r="CQ30" s="305" t="s">
        <v>100</v>
      </c>
      <c r="CR30" s="305" t="s">
        <v>101</v>
      </c>
      <c r="CS30" s="305" t="s">
        <v>102</v>
      </c>
      <c r="CT30" s="305" t="s">
        <v>103</v>
      </c>
      <c r="CU30" s="305" t="s">
        <v>104</v>
      </c>
      <c r="CV30" s="305" t="s">
        <v>105</v>
      </c>
      <c r="CW30" s="305" t="s">
        <v>106</v>
      </c>
      <c r="CX30" s="305" t="s">
        <v>107</v>
      </c>
      <c r="CY30" s="305" t="s">
        <v>108</v>
      </c>
      <c r="CZ30" s="305" t="s">
        <v>109</v>
      </c>
      <c r="DA30" s="305" t="s">
        <v>110</v>
      </c>
      <c r="DB30" s="305" t="s">
        <v>111</v>
      </c>
      <c r="DC30" s="305" t="s">
        <v>112</v>
      </c>
      <c r="DD30" s="305" t="s">
        <v>113</v>
      </c>
      <c r="DE30" s="305" t="s">
        <v>114</v>
      </c>
      <c r="DF30" s="305" t="s">
        <v>115</v>
      </c>
      <c r="DG30" s="305" t="s">
        <v>116</v>
      </c>
      <c r="DH30" s="305" t="s">
        <v>117</v>
      </c>
      <c r="DI30" s="305" t="s">
        <v>118</v>
      </c>
      <c r="DJ30" s="305" t="s">
        <v>119</v>
      </c>
      <c r="DK30" s="305" t="s">
        <v>120</v>
      </c>
      <c r="DL30" s="305" t="s">
        <v>121</v>
      </c>
      <c r="DM30" s="305" t="s">
        <v>122</v>
      </c>
      <c r="DN30" s="305" t="s">
        <v>123</v>
      </c>
      <c r="DO30" s="305" t="s">
        <v>124</v>
      </c>
      <c r="DP30" s="305" t="s">
        <v>125</v>
      </c>
      <c r="DQ30" s="305" t="s">
        <v>126</v>
      </c>
      <c r="DR30" s="305" t="s">
        <v>127</v>
      </c>
      <c r="DS30" s="305" t="s">
        <v>128</v>
      </c>
      <c r="DT30" s="305" t="s">
        <v>129</v>
      </c>
      <c r="DU30" s="305" t="s">
        <v>130</v>
      </c>
      <c r="DV30" s="305" t="s">
        <v>131</v>
      </c>
      <c r="DW30" s="305" t="s">
        <v>132</v>
      </c>
      <c r="DX30" s="305" t="s">
        <v>133</v>
      </c>
      <c r="DY30" s="305" t="s">
        <v>134</v>
      </c>
      <c r="DZ30" s="305" t="s">
        <v>135</v>
      </c>
      <c r="EA30" s="305" t="s">
        <v>136</v>
      </c>
      <c r="EB30" s="305" t="s">
        <v>137</v>
      </c>
      <c r="EC30" s="305" t="s">
        <v>138</v>
      </c>
      <c r="ED30" s="305" t="s">
        <v>139</v>
      </c>
      <c r="EE30" s="305" t="s">
        <v>140</v>
      </c>
      <c r="EF30" s="305" t="s">
        <v>141</v>
      </c>
      <c r="EG30" s="305" t="s">
        <v>142</v>
      </c>
      <c r="EH30" s="305" t="s">
        <v>143</v>
      </c>
      <c r="EI30" s="305" t="s">
        <v>144</v>
      </c>
      <c r="EJ30" s="305" t="s">
        <v>145</v>
      </c>
      <c r="EK30" s="305" t="s">
        <v>146</v>
      </c>
      <c r="EL30" s="305" t="s">
        <v>147</v>
      </c>
      <c r="EM30" s="305" t="s">
        <v>148</v>
      </c>
      <c r="EN30" s="305" t="s">
        <v>149</v>
      </c>
      <c r="EO30" s="305" t="s">
        <v>150</v>
      </c>
      <c r="EP30" s="305" t="s">
        <v>151</v>
      </c>
      <c r="EQ30" s="305" t="s">
        <v>152</v>
      </c>
      <c r="ER30" s="305" t="s">
        <v>153</v>
      </c>
      <c r="ES30" s="305" t="s">
        <v>154</v>
      </c>
      <c r="ET30" s="305" t="s">
        <v>155</v>
      </c>
      <c r="EU30" s="305" t="s">
        <v>156</v>
      </c>
      <c r="EV30" s="305" t="s">
        <v>157</v>
      </c>
      <c r="EW30" s="305" t="s">
        <v>158</v>
      </c>
      <c r="EX30" s="305" t="s">
        <v>159</v>
      </c>
      <c r="EY30" s="305" t="s">
        <v>160</v>
      </c>
      <c r="EZ30" s="305" t="s">
        <v>161</v>
      </c>
      <c r="FA30" s="305" t="s">
        <v>162</v>
      </c>
      <c r="FB30" s="305" t="s">
        <v>163</v>
      </c>
      <c r="FC30" s="305" t="s">
        <v>164</v>
      </c>
      <c r="FD30" s="305" t="s">
        <v>165</v>
      </c>
      <c r="FE30" s="305" t="s">
        <v>166</v>
      </c>
      <c r="FF30" s="305" t="s">
        <v>167</v>
      </c>
      <c r="FG30" s="305" t="s">
        <v>168</v>
      </c>
      <c r="FH30" s="305" t="s">
        <v>169</v>
      </c>
      <c r="FI30" s="305" t="s">
        <v>170</v>
      </c>
      <c r="FJ30" s="305" t="s">
        <v>171</v>
      </c>
      <c r="FK30" s="305" t="s">
        <v>172</v>
      </c>
      <c r="FL30" s="305" t="s">
        <v>173</v>
      </c>
      <c r="FM30" s="305" t="s">
        <v>174</v>
      </c>
      <c r="FN30" s="305" t="s">
        <v>175</v>
      </c>
      <c r="FO30" s="305" t="s">
        <v>176</v>
      </c>
      <c r="FP30" s="305" t="s">
        <v>177</v>
      </c>
      <c r="FQ30" s="305" t="s">
        <v>178</v>
      </c>
      <c r="FR30" s="305" t="s">
        <v>179</v>
      </c>
      <c r="FS30" s="305" t="s">
        <v>180</v>
      </c>
      <c r="FT30" s="305" t="s">
        <v>181</v>
      </c>
      <c r="FU30" s="305" t="s">
        <v>182</v>
      </c>
      <c r="FV30" s="305" t="s">
        <v>183</v>
      </c>
      <c r="FW30" s="305" t="s">
        <v>184</v>
      </c>
      <c r="FX30" s="305" t="s">
        <v>185</v>
      </c>
      <c r="FY30" s="305" t="s">
        <v>186</v>
      </c>
      <c r="FZ30" s="305" t="s">
        <v>187</v>
      </c>
      <c r="GA30" s="305" t="s">
        <v>188</v>
      </c>
      <c r="GB30" s="305" t="s">
        <v>189</v>
      </c>
      <c r="GC30" s="305" t="s">
        <v>190</v>
      </c>
      <c r="GD30" s="305" t="s">
        <v>191</v>
      </c>
      <c r="GE30" s="305" t="s">
        <v>192</v>
      </c>
      <c r="GF30" s="305" t="s">
        <v>193</v>
      </c>
      <c r="GG30" s="305" t="s">
        <v>194</v>
      </c>
      <c r="GH30" s="305" t="s">
        <v>195</v>
      </c>
      <c r="GI30" s="305" t="s">
        <v>196</v>
      </c>
      <c r="GJ30" s="305" t="s">
        <v>197</v>
      </c>
      <c r="GK30" s="305" t="s">
        <v>198</v>
      </c>
      <c r="GL30" s="305" t="s">
        <v>199</v>
      </c>
      <c r="GM30" s="305" t="s">
        <v>200</v>
      </c>
      <c r="GN30" s="305" t="s">
        <v>201</v>
      </c>
      <c r="GO30" s="305" t="s">
        <v>202</v>
      </c>
      <c r="GP30" s="305" t="s">
        <v>203</v>
      </c>
      <c r="GQ30" s="305" t="s">
        <v>204</v>
      </c>
      <c r="GR30" s="305" t="s">
        <v>205</v>
      </c>
      <c r="GS30" s="305" t="s">
        <v>206</v>
      </c>
      <c r="GT30" s="305" t="s">
        <v>207</v>
      </c>
      <c r="GU30" s="305" t="s">
        <v>208</v>
      </c>
      <c r="GV30" s="305" t="s">
        <v>209</v>
      </c>
      <c r="GW30" s="305" t="s">
        <v>210</v>
      </c>
      <c r="GX30" s="305" t="s">
        <v>211</v>
      </c>
      <c r="GY30" s="305" t="s">
        <v>212</v>
      </c>
      <c r="GZ30" s="305" t="s">
        <v>213</v>
      </c>
      <c r="HA30" s="305" t="s">
        <v>214</v>
      </c>
      <c r="HB30" s="305" t="s">
        <v>215</v>
      </c>
      <c r="HC30" s="305" t="s">
        <v>216</v>
      </c>
      <c r="HD30" s="305" t="s">
        <v>217</v>
      </c>
      <c r="HE30" s="305" t="s">
        <v>218</v>
      </c>
      <c r="HF30" s="305" t="s">
        <v>219</v>
      </c>
      <c r="HG30" s="305" t="s">
        <v>220</v>
      </c>
      <c r="HH30" s="305" t="s">
        <v>221</v>
      </c>
      <c r="HI30" s="305" t="s">
        <v>222</v>
      </c>
      <c r="HJ30" s="305" t="s">
        <v>223</v>
      </c>
      <c r="HK30" s="305" t="s">
        <v>224</v>
      </c>
      <c r="HL30" s="305" t="s">
        <v>225</v>
      </c>
      <c r="HM30" s="305" t="s">
        <v>226</v>
      </c>
      <c r="HN30" s="305" t="s">
        <v>227</v>
      </c>
      <c r="HO30" s="305" t="s">
        <v>228</v>
      </c>
      <c r="HP30" s="305" t="s">
        <v>229</v>
      </c>
      <c r="HQ30" s="305" t="s">
        <v>230</v>
      </c>
      <c r="HR30" s="305" t="s">
        <v>231</v>
      </c>
      <c r="HS30" s="305" t="s">
        <v>232</v>
      </c>
      <c r="HT30" s="305" t="s">
        <v>233</v>
      </c>
      <c r="HU30" s="305" t="s">
        <v>234</v>
      </c>
      <c r="HV30" s="305" t="s">
        <v>235</v>
      </c>
      <c r="HW30" s="305" t="s">
        <v>236</v>
      </c>
      <c r="HX30" s="305" t="s">
        <v>237</v>
      </c>
      <c r="HY30" s="305" t="s">
        <v>238</v>
      </c>
      <c r="HZ30" s="305" t="s">
        <v>239</v>
      </c>
      <c r="IA30" s="305" t="s">
        <v>240</v>
      </c>
      <c r="IB30" s="305" t="s">
        <v>241</v>
      </c>
      <c r="IC30" s="305" t="s">
        <v>242</v>
      </c>
      <c r="ID30" s="305" t="s">
        <v>243</v>
      </c>
      <c r="IE30" s="305" t="s">
        <v>244</v>
      </c>
      <c r="IF30" s="305" t="s">
        <v>245</v>
      </c>
      <c r="IG30" s="305" t="s">
        <v>246</v>
      </c>
      <c r="IH30" s="305" t="s">
        <v>247</v>
      </c>
      <c r="II30" s="305" t="s">
        <v>248</v>
      </c>
      <c r="IJ30" s="229"/>
      <c r="IK30" s="229"/>
      <c r="IL30" s="229"/>
      <c r="IM30" s="229"/>
      <c r="IN30" s="229"/>
      <c r="IO30" s="229"/>
      <c r="IP30" s="229"/>
      <c r="IQ30" s="229"/>
      <c r="IR30" s="229"/>
      <c r="IS30" s="229"/>
      <c r="IT30" s="229"/>
      <c r="IU30" s="229"/>
      <c r="IV30" s="229"/>
      <c r="IW30" s="229"/>
      <c r="IX30" s="229"/>
      <c r="IY30" s="229"/>
      <c r="IZ30" s="229"/>
      <c r="JA30" s="229"/>
      <c r="JB30" s="229"/>
      <c r="JC30" s="229"/>
      <c r="JD30" s="229"/>
      <c r="JE30" s="229"/>
      <c r="JF30" s="229"/>
      <c r="JG30" s="229"/>
      <c r="JH30" s="229"/>
      <c r="JI30" s="229"/>
      <c r="JJ30" s="229"/>
      <c r="JK30" s="229"/>
      <c r="JL30" s="229"/>
      <c r="JM30" s="229"/>
      <c r="JN30" s="229"/>
      <c r="JO30" s="229"/>
      <c r="JP30" s="229"/>
      <c r="JQ30" s="229"/>
      <c r="JR30" s="229"/>
      <c r="JS30" s="229"/>
      <c r="JT30" s="229"/>
      <c r="JU30" s="229"/>
      <c r="JV30" s="229"/>
      <c r="JW30" s="229"/>
      <c r="JX30" s="229"/>
      <c r="JY30" s="229"/>
      <c r="JZ30" s="229"/>
      <c r="KA30" s="229"/>
      <c r="KB30" s="229"/>
      <c r="KC30" s="229"/>
      <c r="KD30" s="229"/>
      <c r="KE30" s="229"/>
      <c r="KF30" s="229"/>
      <c r="KG30" s="229"/>
      <c r="KH30" s="229"/>
      <c r="KI30" s="229"/>
      <c r="KJ30" s="229"/>
      <c r="KK30" s="229"/>
      <c r="KL30" s="229"/>
      <c r="KM30" s="229"/>
      <c r="KN30" s="229"/>
      <c r="KO30" s="229"/>
      <c r="KP30" s="229"/>
      <c r="KQ30" s="229"/>
      <c r="KR30" s="229"/>
      <c r="KS30" s="229"/>
      <c r="KT30" s="229"/>
      <c r="KU30" s="229"/>
      <c r="KV30" s="229"/>
      <c r="KW30" s="229"/>
      <c r="KX30" s="229"/>
      <c r="KY30" s="229"/>
      <c r="KZ30" s="229"/>
      <c r="LA30" s="229"/>
      <c r="LB30" s="229"/>
      <c r="LC30" s="229"/>
      <c r="LD30" s="229"/>
      <c r="LE30" s="229"/>
      <c r="LF30" s="229"/>
      <c r="LG30" s="229"/>
      <c r="LH30" s="229"/>
      <c r="LI30" s="229"/>
      <c r="LJ30" s="229"/>
      <c r="LK30" s="229"/>
      <c r="LL30" s="229"/>
      <c r="LM30" s="229"/>
      <c r="LN30" s="229"/>
      <c r="LO30" s="229"/>
      <c r="LP30" s="229"/>
      <c r="LQ30" s="229"/>
      <c r="LR30" s="229"/>
      <c r="LS30" s="229"/>
      <c r="LT30" s="229"/>
      <c r="LU30" s="229"/>
      <c r="LV30" s="229"/>
      <c r="LW30" s="229"/>
      <c r="LX30" s="229"/>
      <c r="LY30" s="229"/>
      <c r="LZ30" s="229"/>
      <c r="MA30" s="229"/>
      <c r="MB30" s="229"/>
      <c r="MC30" s="229"/>
      <c r="MD30" s="229"/>
      <c r="ME30" s="229"/>
      <c r="MF30" s="229"/>
    </row>
    <row r="31" spans="1:344" ht="15.75" thickBot="1">
      <c r="A31" s="254"/>
      <c r="B31" s="255" t="s">
        <v>744</v>
      </c>
      <c r="C31" s="306">
        <f>'1.1 Current State (Building)'!C25</f>
        <v>0</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row>
    <row r="32" spans="1:344" ht="15.75" thickBot="1">
      <c r="A32" s="307" t="str">
        <f>'1.1 Current State (Building)'!A26</f>
        <v>Electricity</v>
      </c>
      <c r="B32" s="255" t="s">
        <v>515</v>
      </c>
      <c r="C32" s="308">
        <f>'1.1 Current State (Building)'!C26</f>
        <v>0</v>
      </c>
      <c r="D32" s="231">
        <f>C32</f>
        <v>0</v>
      </c>
      <c r="E32" s="231">
        <f>D32*(1+$C$31)</f>
        <v>0</v>
      </c>
      <c r="F32" s="231">
        <f t="shared" ref="F32:BB32" si="23">E32*(1+$C$31)</f>
        <v>0</v>
      </c>
      <c r="G32" s="231">
        <f t="shared" si="23"/>
        <v>0</v>
      </c>
      <c r="H32" s="231">
        <f t="shared" si="23"/>
        <v>0</v>
      </c>
      <c r="I32" s="231">
        <f t="shared" si="23"/>
        <v>0</v>
      </c>
      <c r="J32" s="231">
        <f t="shared" si="23"/>
        <v>0</v>
      </c>
      <c r="K32" s="231">
        <f t="shared" si="23"/>
        <v>0</v>
      </c>
      <c r="L32" s="231">
        <f t="shared" si="23"/>
        <v>0</v>
      </c>
      <c r="M32" s="231">
        <f t="shared" si="23"/>
        <v>0</v>
      </c>
      <c r="N32" s="231">
        <f t="shared" si="23"/>
        <v>0</v>
      </c>
      <c r="O32" s="231">
        <f t="shared" si="23"/>
        <v>0</v>
      </c>
      <c r="P32" s="231">
        <f t="shared" si="23"/>
        <v>0</v>
      </c>
      <c r="Q32" s="231">
        <f t="shared" si="23"/>
        <v>0</v>
      </c>
      <c r="R32" s="231">
        <f t="shared" si="23"/>
        <v>0</v>
      </c>
      <c r="S32" s="231">
        <f t="shared" si="23"/>
        <v>0</v>
      </c>
      <c r="T32" s="231">
        <f t="shared" si="23"/>
        <v>0</v>
      </c>
      <c r="U32" s="231">
        <f t="shared" si="23"/>
        <v>0</v>
      </c>
      <c r="V32" s="231">
        <f t="shared" si="23"/>
        <v>0</v>
      </c>
      <c r="W32" s="231">
        <f t="shared" si="23"/>
        <v>0</v>
      </c>
      <c r="X32" s="231">
        <f t="shared" si="23"/>
        <v>0</v>
      </c>
      <c r="Y32" s="231">
        <f t="shared" si="23"/>
        <v>0</v>
      </c>
      <c r="Z32" s="231">
        <f t="shared" si="23"/>
        <v>0</v>
      </c>
      <c r="AA32" s="231">
        <f t="shared" si="23"/>
        <v>0</v>
      </c>
      <c r="AB32" s="231">
        <f t="shared" si="23"/>
        <v>0</v>
      </c>
      <c r="AC32" s="231">
        <f t="shared" si="23"/>
        <v>0</v>
      </c>
      <c r="AD32" s="231">
        <f t="shared" si="23"/>
        <v>0</v>
      </c>
      <c r="AE32" s="231">
        <f t="shared" si="23"/>
        <v>0</v>
      </c>
      <c r="AF32" s="231">
        <f t="shared" si="23"/>
        <v>0</v>
      </c>
      <c r="AG32" s="231">
        <f t="shared" si="23"/>
        <v>0</v>
      </c>
      <c r="AH32" s="231">
        <f t="shared" si="23"/>
        <v>0</v>
      </c>
      <c r="AI32" s="231">
        <f t="shared" si="23"/>
        <v>0</v>
      </c>
      <c r="AJ32" s="231">
        <f t="shared" si="23"/>
        <v>0</v>
      </c>
      <c r="AK32" s="231">
        <f t="shared" si="23"/>
        <v>0</v>
      </c>
      <c r="AL32" s="231">
        <f t="shared" si="23"/>
        <v>0</v>
      </c>
      <c r="AM32" s="231">
        <f t="shared" si="23"/>
        <v>0</v>
      </c>
      <c r="AN32" s="231">
        <f t="shared" si="23"/>
        <v>0</v>
      </c>
      <c r="AO32" s="231">
        <f t="shared" si="23"/>
        <v>0</v>
      </c>
      <c r="AP32" s="231">
        <f t="shared" si="23"/>
        <v>0</v>
      </c>
      <c r="AQ32" s="231">
        <f t="shared" si="23"/>
        <v>0</v>
      </c>
      <c r="AR32" s="231">
        <f t="shared" si="23"/>
        <v>0</v>
      </c>
      <c r="AS32" s="231">
        <f t="shared" si="23"/>
        <v>0</v>
      </c>
      <c r="AT32" s="231">
        <f t="shared" si="23"/>
        <v>0</v>
      </c>
      <c r="AU32" s="231">
        <f t="shared" si="23"/>
        <v>0</v>
      </c>
      <c r="AV32" s="231">
        <f t="shared" si="23"/>
        <v>0</v>
      </c>
      <c r="AW32" s="231">
        <f t="shared" si="23"/>
        <v>0</v>
      </c>
      <c r="AX32" s="231">
        <f t="shared" si="23"/>
        <v>0</v>
      </c>
      <c r="AY32" s="231">
        <f t="shared" si="23"/>
        <v>0</v>
      </c>
      <c r="AZ32" s="231">
        <f t="shared" si="23"/>
        <v>0</v>
      </c>
      <c r="BA32" s="231">
        <f t="shared" si="23"/>
        <v>0</v>
      </c>
      <c r="BB32" s="238">
        <f t="shared" si="23"/>
        <v>0</v>
      </c>
      <c r="BC32" s="237">
        <f t="shared" ref="BC32:CH32" si="24">BB32*$C$21</f>
        <v>0</v>
      </c>
      <c r="BD32" s="237">
        <f t="shared" si="24"/>
        <v>0</v>
      </c>
      <c r="BE32" s="237">
        <f t="shared" si="24"/>
        <v>0</v>
      </c>
      <c r="BF32" s="237">
        <f t="shared" si="24"/>
        <v>0</v>
      </c>
      <c r="BG32" s="237">
        <f t="shared" si="24"/>
        <v>0</v>
      </c>
      <c r="BH32" s="237">
        <f t="shared" si="24"/>
        <v>0</v>
      </c>
      <c r="BI32" s="237">
        <f t="shared" si="24"/>
        <v>0</v>
      </c>
      <c r="BJ32" s="237">
        <f t="shared" si="24"/>
        <v>0</v>
      </c>
      <c r="BK32" s="237">
        <f t="shared" si="24"/>
        <v>0</v>
      </c>
      <c r="BL32" s="237">
        <f t="shared" si="24"/>
        <v>0</v>
      </c>
      <c r="BM32" s="237">
        <f t="shared" si="24"/>
        <v>0</v>
      </c>
      <c r="BN32" s="237">
        <f t="shared" si="24"/>
        <v>0</v>
      </c>
      <c r="BO32" s="237">
        <f t="shared" si="24"/>
        <v>0</v>
      </c>
      <c r="BP32" s="237">
        <f t="shared" si="24"/>
        <v>0</v>
      </c>
      <c r="BQ32" s="237">
        <f t="shared" si="24"/>
        <v>0</v>
      </c>
      <c r="BR32" s="237">
        <f t="shared" si="24"/>
        <v>0</v>
      </c>
      <c r="BS32" s="237">
        <f t="shared" si="24"/>
        <v>0</v>
      </c>
      <c r="BT32" s="237">
        <f t="shared" si="24"/>
        <v>0</v>
      </c>
      <c r="BU32" s="237">
        <f t="shared" si="24"/>
        <v>0</v>
      </c>
      <c r="BV32" s="237">
        <f t="shared" si="24"/>
        <v>0</v>
      </c>
      <c r="BW32" s="237">
        <f t="shared" si="24"/>
        <v>0</v>
      </c>
      <c r="BX32" s="237">
        <f t="shared" si="24"/>
        <v>0</v>
      </c>
      <c r="BY32" s="237">
        <f t="shared" si="24"/>
        <v>0</v>
      </c>
      <c r="BZ32" s="237">
        <f t="shared" si="24"/>
        <v>0</v>
      </c>
      <c r="CA32" s="237">
        <f t="shared" si="24"/>
        <v>0</v>
      </c>
      <c r="CB32" s="237">
        <f t="shared" si="24"/>
        <v>0</v>
      </c>
      <c r="CC32" s="237">
        <f t="shared" si="24"/>
        <v>0</v>
      </c>
      <c r="CD32" s="237">
        <f t="shared" si="24"/>
        <v>0</v>
      </c>
      <c r="CE32" s="237">
        <f t="shared" si="24"/>
        <v>0</v>
      </c>
      <c r="CF32" s="237">
        <f t="shared" si="24"/>
        <v>0</v>
      </c>
      <c r="CG32" s="237">
        <f t="shared" si="24"/>
        <v>0</v>
      </c>
      <c r="CH32" s="237">
        <f t="shared" si="24"/>
        <v>0</v>
      </c>
      <c r="CI32" s="237">
        <f t="shared" ref="CI32:DN32" si="25">CH32*$C$21</f>
        <v>0</v>
      </c>
      <c r="CJ32" s="237">
        <f t="shared" si="25"/>
        <v>0</v>
      </c>
      <c r="CK32" s="237">
        <f t="shared" si="25"/>
        <v>0</v>
      </c>
      <c r="CL32" s="237">
        <f t="shared" si="25"/>
        <v>0</v>
      </c>
      <c r="CM32" s="237">
        <f t="shared" si="25"/>
        <v>0</v>
      </c>
      <c r="CN32" s="237">
        <f t="shared" si="25"/>
        <v>0</v>
      </c>
      <c r="CO32" s="237">
        <f t="shared" si="25"/>
        <v>0</v>
      </c>
      <c r="CP32" s="237">
        <f t="shared" si="25"/>
        <v>0</v>
      </c>
      <c r="CQ32" s="237">
        <f t="shared" si="25"/>
        <v>0</v>
      </c>
      <c r="CR32" s="237">
        <f t="shared" si="25"/>
        <v>0</v>
      </c>
      <c r="CS32" s="237">
        <f t="shared" si="25"/>
        <v>0</v>
      </c>
      <c r="CT32" s="237">
        <f t="shared" si="25"/>
        <v>0</v>
      </c>
      <c r="CU32" s="237">
        <f t="shared" si="25"/>
        <v>0</v>
      </c>
      <c r="CV32" s="237">
        <f t="shared" si="25"/>
        <v>0</v>
      </c>
      <c r="CW32" s="237">
        <f t="shared" si="25"/>
        <v>0</v>
      </c>
      <c r="CX32" s="237">
        <f t="shared" si="25"/>
        <v>0</v>
      </c>
      <c r="CY32" s="237">
        <f t="shared" si="25"/>
        <v>0</v>
      </c>
      <c r="CZ32" s="237">
        <f t="shared" si="25"/>
        <v>0</v>
      </c>
      <c r="DA32" s="237">
        <f t="shared" si="25"/>
        <v>0</v>
      </c>
      <c r="DB32" s="237">
        <f t="shared" si="25"/>
        <v>0</v>
      </c>
      <c r="DC32" s="237">
        <f t="shared" si="25"/>
        <v>0</v>
      </c>
      <c r="DD32" s="237">
        <f t="shared" si="25"/>
        <v>0</v>
      </c>
      <c r="DE32" s="237">
        <f t="shared" si="25"/>
        <v>0</v>
      </c>
      <c r="DF32" s="237">
        <f t="shared" si="25"/>
        <v>0</v>
      </c>
      <c r="DG32" s="237">
        <f t="shared" si="25"/>
        <v>0</v>
      </c>
      <c r="DH32" s="237">
        <f t="shared" si="25"/>
        <v>0</v>
      </c>
      <c r="DI32" s="237">
        <f t="shared" si="25"/>
        <v>0</v>
      </c>
      <c r="DJ32" s="237">
        <f t="shared" si="25"/>
        <v>0</v>
      </c>
      <c r="DK32" s="237">
        <f t="shared" si="25"/>
        <v>0</v>
      </c>
      <c r="DL32" s="237">
        <f t="shared" si="25"/>
        <v>0</v>
      </c>
      <c r="DM32" s="237">
        <f t="shared" si="25"/>
        <v>0</v>
      </c>
      <c r="DN32" s="237">
        <f t="shared" si="25"/>
        <v>0</v>
      </c>
      <c r="DO32" s="237">
        <f t="shared" ref="DO32:ET32" si="26">DN32*$C$21</f>
        <v>0</v>
      </c>
      <c r="DP32" s="237">
        <f t="shared" si="26"/>
        <v>0</v>
      </c>
      <c r="DQ32" s="237">
        <f t="shared" si="26"/>
        <v>0</v>
      </c>
      <c r="DR32" s="237">
        <f t="shared" si="26"/>
        <v>0</v>
      </c>
      <c r="DS32" s="237">
        <f t="shared" si="26"/>
        <v>0</v>
      </c>
      <c r="DT32" s="237">
        <f t="shared" si="26"/>
        <v>0</v>
      </c>
      <c r="DU32" s="237">
        <f t="shared" si="26"/>
        <v>0</v>
      </c>
      <c r="DV32" s="237">
        <f t="shared" si="26"/>
        <v>0</v>
      </c>
      <c r="DW32" s="237">
        <f t="shared" si="26"/>
        <v>0</v>
      </c>
      <c r="DX32" s="237">
        <f t="shared" si="26"/>
        <v>0</v>
      </c>
      <c r="DY32" s="237">
        <f t="shared" si="26"/>
        <v>0</v>
      </c>
      <c r="DZ32" s="237">
        <f t="shared" si="26"/>
        <v>0</v>
      </c>
      <c r="EA32" s="237">
        <f t="shared" si="26"/>
        <v>0</v>
      </c>
      <c r="EB32" s="237">
        <f t="shared" si="26"/>
        <v>0</v>
      </c>
      <c r="EC32" s="237">
        <f t="shared" si="26"/>
        <v>0</v>
      </c>
      <c r="ED32" s="237">
        <f t="shared" si="26"/>
        <v>0</v>
      </c>
      <c r="EE32" s="237">
        <f t="shared" si="26"/>
        <v>0</v>
      </c>
      <c r="EF32" s="237">
        <f t="shared" si="26"/>
        <v>0</v>
      </c>
      <c r="EG32" s="237">
        <f t="shared" si="26"/>
        <v>0</v>
      </c>
      <c r="EH32" s="237">
        <f t="shared" si="26"/>
        <v>0</v>
      </c>
      <c r="EI32" s="237">
        <f t="shared" si="26"/>
        <v>0</v>
      </c>
      <c r="EJ32" s="237">
        <f t="shared" si="26"/>
        <v>0</v>
      </c>
      <c r="EK32" s="237">
        <f t="shared" si="26"/>
        <v>0</v>
      </c>
      <c r="EL32" s="237">
        <f t="shared" si="26"/>
        <v>0</v>
      </c>
      <c r="EM32" s="237">
        <f t="shared" si="26"/>
        <v>0</v>
      </c>
      <c r="EN32" s="237">
        <f t="shared" si="26"/>
        <v>0</v>
      </c>
      <c r="EO32" s="237">
        <f t="shared" si="26"/>
        <v>0</v>
      </c>
      <c r="EP32" s="237">
        <f t="shared" si="26"/>
        <v>0</v>
      </c>
      <c r="EQ32" s="237">
        <f t="shared" si="26"/>
        <v>0</v>
      </c>
      <c r="ER32" s="237">
        <f t="shared" si="26"/>
        <v>0</v>
      </c>
      <c r="ES32" s="237">
        <f t="shared" si="26"/>
        <v>0</v>
      </c>
      <c r="ET32" s="237">
        <f t="shared" si="26"/>
        <v>0</v>
      </c>
      <c r="EU32" s="237">
        <f t="shared" ref="EU32:FZ32" si="27">ET32*$C$21</f>
        <v>0</v>
      </c>
      <c r="EV32" s="237">
        <f t="shared" si="27"/>
        <v>0</v>
      </c>
      <c r="EW32" s="237">
        <f t="shared" si="27"/>
        <v>0</v>
      </c>
      <c r="EX32" s="237">
        <f t="shared" si="27"/>
        <v>0</v>
      </c>
      <c r="EY32" s="237">
        <f t="shared" si="27"/>
        <v>0</v>
      </c>
      <c r="EZ32" s="237">
        <f t="shared" si="27"/>
        <v>0</v>
      </c>
      <c r="FA32" s="237">
        <f t="shared" si="27"/>
        <v>0</v>
      </c>
      <c r="FB32" s="237">
        <f t="shared" si="27"/>
        <v>0</v>
      </c>
      <c r="FC32" s="237">
        <f t="shared" si="27"/>
        <v>0</v>
      </c>
      <c r="FD32" s="237">
        <f t="shared" si="27"/>
        <v>0</v>
      </c>
      <c r="FE32" s="237">
        <f t="shared" si="27"/>
        <v>0</v>
      </c>
      <c r="FF32" s="237">
        <f t="shared" si="27"/>
        <v>0</v>
      </c>
      <c r="FG32" s="237">
        <f t="shared" si="27"/>
        <v>0</v>
      </c>
      <c r="FH32" s="237">
        <f t="shared" si="27"/>
        <v>0</v>
      </c>
      <c r="FI32" s="237">
        <f t="shared" si="27"/>
        <v>0</v>
      </c>
      <c r="FJ32" s="237">
        <f t="shared" si="27"/>
        <v>0</v>
      </c>
      <c r="FK32" s="237">
        <f t="shared" si="27"/>
        <v>0</v>
      </c>
      <c r="FL32" s="237">
        <f t="shared" si="27"/>
        <v>0</v>
      </c>
      <c r="FM32" s="237">
        <f t="shared" si="27"/>
        <v>0</v>
      </c>
      <c r="FN32" s="237">
        <f t="shared" si="27"/>
        <v>0</v>
      </c>
      <c r="FO32" s="237">
        <f t="shared" si="27"/>
        <v>0</v>
      </c>
      <c r="FP32" s="237">
        <f t="shared" si="27"/>
        <v>0</v>
      </c>
      <c r="FQ32" s="237">
        <f t="shared" si="27"/>
        <v>0</v>
      </c>
      <c r="FR32" s="237">
        <f t="shared" si="27"/>
        <v>0</v>
      </c>
      <c r="FS32" s="237">
        <f t="shared" si="27"/>
        <v>0</v>
      </c>
      <c r="FT32" s="237">
        <f t="shared" si="27"/>
        <v>0</v>
      </c>
      <c r="FU32" s="237">
        <f t="shared" si="27"/>
        <v>0</v>
      </c>
      <c r="FV32" s="237">
        <f t="shared" si="27"/>
        <v>0</v>
      </c>
      <c r="FW32" s="237">
        <f t="shared" si="27"/>
        <v>0</v>
      </c>
      <c r="FX32" s="237">
        <f t="shared" si="27"/>
        <v>0</v>
      </c>
      <c r="FY32" s="237">
        <f t="shared" si="27"/>
        <v>0</v>
      </c>
      <c r="FZ32" s="237">
        <f t="shared" si="27"/>
        <v>0</v>
      </c>
      <c r="GA32" s="237">
        <f t="shared" ref="GA32:HF32" si="28">FZ32*$C$21</f>
        <v>0</v>
      </c>
      <c r="GB32" s="237">
        <f t="shared" si="28"/>
        <v>0</v>
      </c>
      <c r="GC32" s="237">
        <f t="shared" si="28"/>
        <v>0</v>
      </c>
      <c r="GD32" s="237">
        <f t="shared" si="28"/>
        <v>0</v>
      </c>
      <c r="GE32" s="237">
        <f t="shared" si="28"/>
        <v>0</v>
      </c>
      <c r="GF32" s="237">
        <f t="shared" si="28"/>
        <v>0</v>
      </c>
      <c r="GG32" s="237">
        <f t="shared" si="28"/>
        <v>0</v>
      </c>
      <c r="GH32" s="237">
        <f t="shared" si="28"/>
        <v>0</v>
      </c>
      <c r="GI32" s="237">
        <f t="shared" si="28"/>
        <v>0</v>
      </c>
      <c r="GJ32" s="237">
        <f t="shared" si="28"/>
        <v>0</v>
      </c>
      <c r="GK32" s="237">
        <f t="shared" si="28"/>
        <v>0</v>
      </c>
      <c r="GL32" s="237">
        <f t="shared" si="28"/>
        <v>0</v>
      </c>
      <c r="GM32" s="237">
        <f t="shared" si="28"/>
        <v>0</v>
      </c>
      <c r="GN32" s="237">
        <f t="shared" si="28"/>
        <v>0</v>
      </c>
      <c r="GO32" s="237">
        <f t="shared" si="28"/>
        <v>0</v>
      </c>
      <c r="GP32" s="237">
        <f t="shared" si="28"/>
        <v>0</v>
      </c>
      <c r="GQ32" s="237">
        <f t="shared" si="28"/>
        <v>0</v>
      </c>
      <c r="GR32" s="237">
        <f t="shared" si="28"/>
        <v>0</v>
      </c>
      <c r="GS32" s="237">
        <f t="shared" si="28"/>
        <v>0</v>
      </c>
      <c r="GT32" s="237">
        <f t="shared" si="28"/>
        <v>0</v>
      </c>
      <c r="GU32" s="237">
        <f t="shared" si="28"/>
        <v>0</v>
      </c>
      <c r="GV32" s="237">
        <f t="shared" si="28"/>
        <v>0</v>
      </c>
      <c r="GW32" s="237">
        <f t="shared" si="28"/>
        <v>0</v>
      </c>
      <c r="GX32" s="237">
        <f t="shared" si="28"/>
        <v>0</v>
      </c>
      <c r="GY32" s="237">
        <f t="shared" si="28"/>
        <v>0</v>
      </c>
      <c r="GZ32" s="237">
        <f t="shared" si="28"/>
        <v>0</v>
      </c>
      <c r="HA32" s="237">
        <f t="shared" si="28"/>
        <v>0</v>
      </c>
      <c r="HB32" s="237">
        <f t="shared" si="28"/>
        <v>0</v>
      </c>
      <c r="HC32" s="237">
        <f t="shared" si="28"/>
        <v>0</v>
      </c>
      <c r="HD32" s="237">
        <f t="shared" si="28"/>
        <v>0</v>
      </c>
      <c r="HE32" s="237">
        <f t="shared" si="28"/>
        <v>0</v>
      </c>
      <c r="HF32" s="237">
        <f t="shared" si="28"/>
        <v>0</v>
      </c>
      <c r="HG32" s="237">
        <f t="shared" ref="HG32:II32" si="29">HF32*$C$21</f>
        <v>0</v>
      </c>
      <c r="HH32" s="237">
        <f t="shared" si="29"/>
        <v>0</v>
      </c>
      <c r="HI32" s="237">
        <f t="shared" si="29"/>
        <v>0</v>
      </c>
      <c r="HJ32" s="237">
        <f t="shared" si="29"/>
        <v>0</v>
      </c>
      <c r="HK32" s="237">
        <f t="shared" si="29"/>
        <v>0</v>
      </c>
      <c r="HL32" s="237">
        <f t="shared" si="29"/>
        <v>0</v>
      </c>
      <c r="HM32" s="237">
        <f t="shared" si="29"/>
        <v>0</v>
      </c>
      <c r="HN32" s="237">
        <f t="shared" si="29"/>
        <v>0</v>
      </c>
      <c r="HO32" s="237">
        <f t="shared" si="29"/>
        <v>0</v>
      </c>
      <c r="HP32" s="237">
        <f t="shared" si="29"/>
        <v>0</v>
      </c>
      <c r="HQ32" s="237">
        <f t="shared" si="29"/>
        <v>0</v>
      </c>
      <c r="HR32" s="237">
        <f t="shared" si="29"/>
        <v>0</v>
      </c>
      <c r="HS32" s="237">
        <f t="shared" si="29"/>
        <v>0</v>
      </c>
      <c r="HT32" s="237">
        <f t="shared" si="29"/>
        <v>0</v>
      </c>
      <c r="HU32" s="237">
        <f t="shared" si="29"/>
        <v>0</v>
      </c>
      <c r="HV32" s="237">
        <f t="shared" si="29"/>
        <v>0</v>
      </c>
      <c r="HW32" s="237">
        <f t="shared" si="29"/>
        <v>0</v>
      </c>
      <c r="HX32" s="237">
        <f t="shared" si="29"/>
        <v>0</v>
      </c>
      <c r="HY32" s="237">
        <f t="shared" si="29"/>
        <v>0</v>
      </c>
      <c r="HZ32" s="237">
        <f t="shared" si="29"/>
        <v>0</v>
      </c>
      <c r="IA32" s="237">
        <f t="shared" si="29"/>
        <v>0</v>
      </c>
      <c r="IB32" s="237">
        <f t="shared" si="29"/>
        <v>0</v>
      </c>
      <c r="IC32" s="237">
        <f t="shared" si="29"/>
        <v>0</v>
      </c>
      <c r="ID32" s="237">
        <f t="shared" si="29"/>
        <v>0</v>
      </c>
      <c r="IE32" s="237">
        <f t="shared" si="29"/>
        <v>0</v>
      </c>
      <c r="IF32" s="237">
        <f t="shared" si="29"/>
        <v>0</v>
      </c>
      <c r="IG32" s="237">
        <f t="shared" si="29"/>
        <v>0</v>
      </c>
      <c r="IH32" s="237">
        <f t="shared" si="29"/>
        <v>0</v>
      </c>
      <c r="II32" s="237">
        <f t="shared" si="29"/>
        <v>0</v>
      </c>
    </row>
    <row r="33" spans="1:344" ht="15.75" thickBot="1">
      <c r="A33" s="254"/>
      <c r="B33" s="255" t="s">
        <v>421</v>
      </c>
      <c r="C33" s="480"/>
      <c r="D33" s="234">
        <f t="shared" ref="D33:BO33" si="30">$F$10*D32</f>
        <v>0</v>
      </c>
      <c r="E33" s="234">
        <f t="shared" si="30"/>
        <v>0</v>
      </c>
      <c r="F33" s="234">
        <f t="shared" si="30"/>
        <v>0</v>
      </c>
      <c r="G33" s="234">
        <f t="shared" si="30"/>
        <v>0</v>
      </c>
      <c r="H33" s="234">
        <f t="shared" si="30"/>
        <v>0</v>
      </c>
      <c r="I33" s="234">
        <f t="shared" si="30"/>
        <v>0</v>
      </c>
      <c r="J33" s="234">
        <f t="shared" si="30"/>
        <v>0</v>
      </c>
      <c r="K33" s="234">
        <f t="shared" si="30"/>
        <v>0</v>
      </c>
      <c r="L33" s="234">
        <f t="shared" si="30"/>
        <v>0</v>
      </c>
      <c r="M33" s="234">
        <f t="shared" si="30"/>
        <v>0</v>
      </c>
      <c r="N33" s="234">
        <f t="shared" si="30"/>
        <v>0</v>
      </c>
      <c r="O33" s="234">
        <f t="shared" si="30"/>
        <v>0</v>
      </c>
      <c r="P33" s="234">
        <f t="shared" si="30"/>
        <v>0</v>
      </c>
      <c r="Q33" s="234">
        <f t="shared" si="30"/>
        <v>0</v>
      </c>
      <c r="R33" s="234">
        <f t="shared" si="30"/>
        <v>0</v>
      </c>
      <c r="S33" s="234">
        <f t="shared" si="30"/>
        <v>0</v>
      </c>
      <c r="T33" s="234">
        <f t="shared" si="30"/>
        <v>0</v>
      </c>
      <c r="U33" s="234">
        <f t="shared" si="30"/>
        <v>0</v>
      </c>
      <c r="V33" s="234">
        <f t="shared" si="30"/>
        <v>0</v>
      </c>
      <c r="W33" s="234">
        <f t="shared" si="30"/>
        <v>0</v>
      </c>
      <c r="X33" s="234">
        <f t="shared" si="30"/>
        <v>0</v>
      </c>
      <c r="Y33" s="234">
        <f t="shared" si="30"/>
        <v>0</v>
      </c>
      <c r="Z33" s="234">
        <f t="shared" si="30"/>
        <v>0</v>
      </c>
      <c r="AA33" s="234">
        <f t="shared" si="30"/>
        <v>0</v>
      </c>
      <c r="AB33" s="234">
        <f t="shared" si="30"/>
        <v>0</v>
      </c>
      <c r="AC33" s="234">
        <f t="shared" si="30"/>
        <v>0</v>
      </c>
      <c r="AD33" s="234">
        <f t="shared" si="30"/>
        <v>0</v>
      </c>
      <c r="AE33" s="234">
        <f t="shared" si="30"/>
        <v>0</v>
      </c>
      <c r="AF33" s="234">
        <f t="shared" si="30"/>
        <v>0</v>
      </c>
      <c r="AG33" s="234">
        <f t="shared" si="30"/>
        <v>0</v>
      </c>
      <c r="AH33" s="234">
        <f t="shared" si="30"/>
        <v>0</v>
      </c>
      <c r="AI33" s="234">
        <f t="shared" si="30"/>
        <v>0</v>
      </c>
      <c r="AJ33" s="234">
        <f t="shared" si="30"/>
        <v>0</v>
      </c>
      <c r="AK33" s="234">
        <f t="shared" si="30"/>
        <v>0</v>
      </c>
      <c r="AL33" s="234">
        <f t="shared" si="30"/>
        <v>0</v>
      </c>
      <c r="AM33" s="234">
        <f t="shared" si="30"/>
        <v>0</v>
      </c>
      <c r="AN33" s="234">
        <f t="shared" si="30"/>
        <v>0</v>
      </c>
      <c r="AO33" s="234">
        <f t="shared" si="30"/>
        <v>0</v>
      </c>
      <c r="AP33" s="234">
        <f t="shared" si="30"/>
        <v>0</v>
      </c>
      <c r="AQ33" s="234">
        <f t="shared" si="30"/>
        <v>0</v>
      </c>
      <c r="AR33" s="234">
        <f t="shared" si="30"/>
        <v>0</v>
      </c>
      <c r="AS33" s="234">
        <f t="shared" si="30"/>
        <v>0</v>
      </c>
      <c r="AT33" s="234">
        <f t="shared" si="30"/>
        <v>0</v>
      </c>
      <c r="AU33" s="234">
        <f t="shared" si="30"/>
        <v>0</v>
      </c>
      <c r="AV33" s="234">
        <f t="shared" si="30"/>
        <v>0</v>
      </c>
      <c r="AW33" s="234">
        <f t="shared" si="30"/>
        <v>0</v>
      </c>
      <c r="AX33" s="234">
        <f t="shared" si="30"/>
        <v>0</v>
      </c>
      <c r="AY33" s="234">
        <f t="shared" si="30"/>
        <v>0</v>
      </c>
      <c r="AZ33" s="234">
        <f t="shared" si="30"/>
        <v>0</v>
      </c>
      <c r="BA33" s="234">
        <f t="shared" si="30"/>
        <v>0</v>
      </c>
      <c r="BB33" s="312">
        <f t="shared" si="30"/>
        <v>0</v>
      </c>
      <c r="BC33" s="236">
        <f t="shared" si="30"/>
        <v>0</v>
      </c>
      <c r="BD33" s="236">
        <f t="shared" si="30"/>
        <v>0</v>
      </c>
      <c r="BE33" s="236">
        <f t="shared" si="30"/>
        <v>0</v>
      </c>
      <c r="BF33" s="236">
        <f t="shared" si="30"/>
        <v>0</v>
      </c>
      <c r="BG33" s="236">
        <f t="shared" si="30"/>
        <v>0</v>
      </c>
      <c r="BH33" s="236">
        <f t="shared" si="30"/>
        <v>0</v>
      </c>
      <c r="BI33" s="236">
        <f t="shared" si="30"/>
        <v>0</v>
      </c>
      <c r="BJ33" s="236">
        <f t="shared" si="30"/>
        <v>0</v>
      </c>
      <c r="BK33" s="236">
        <f t="shared" si="30"/>
        <v>0</v>
      </c>
      <c r="BL33" s="236">
        <f t="shared" si="30"/>
        <v>0</v>
      </c>
      <c r="BM33" s="236">
        <f t="shared" si="30"/>
        <v>0</v>
      </c>
      <c r="BN33" s="236">
        <f t="shared" si="30"/>
        <v>0</v>
      </c>
      <c r="BO33" s="236">
        <f t="shared" si="30"/>
        <v>0</v>
      </c>
      <c r="BP33" s="236">
        <f t="shared" ref="BP33:EA33" si="31">$F$10*BP32</f>
        <v>0</v>
      </c>
      <c r="BQ33" s="236">
        <f t="shared" si="31"/>
        <v>0</v>
      </c>
      <c r="BR33" s="236">
        <f t="shared" si="31"/>
        <v>0</v>
      </c>
      <c r="BS33" s="236">
        <f t="shared" si="31"/>
        <v>0</v>
      </c>
      <c r="BT33" s="236">
        <f t="shared" si="31"/>
        <v>0</v>
      </c>
      <c r="BU33" s="236">
        <f t="shared" si="31"/>
        <v>0</v>
      </c>
      <c r="BV33" s="236">
        <f t="shared" si="31"/>
        <v>0</v>
      </c>
      <c r="BW33" s="236">
        <f t="shared" si="31"/>
        <v>0</v>
      </c>
      <c r="BX33" s="236">
        <f t="shared" si="31"/>
        <v>0</v>
      </c>
      <c r="BY33" s="236">
        <f t="shared" si="31"/>
        <v>0</v>
      </c>
      <c r="BZ33" s="236">
        <f t="shared" si="31"/>
        <v>0</v>
      </c>
      <c r="CA33" s="236">
        <f t="shared" si="31"/>
        <v>0</v>
      </c>
      <c r="CB33" s="236">
        <f t="shared" si="31"/>
        <v>0</v>
      </c>
      <c r="CC33" s="236">
        <f t="shared" si="31"/>
        <v>0</v>
      </c>
      <c r="CD33" s="236">
        <f t="shared" si="31"/>
        <v>0</v>
      </c>
      <c r="CE33" s="236">
        <f t="shared" si="31"/>
        <v>0</v>
      </c>
      <c r="CF33" s="236">
        <f t="shared" si="31"/>
        <v>0</v>
      </c>
      <c r="CG33" s="236">
        <f t="shared" si="31"/>
        <v>0</v>
      </c>
      <c r="CH33" s="236">
        <f t="shared" si="31"/>
        <v>0</v>
      </c>
      <c r="CI33" s="236">
        <f t="shared" si="31"/>
        <v>0</v>
      </c>
      <c r="CJ33" s="236">
        <f t="shared" si="31"/>
        <v>0</v>
      </c>
      <c r="CK33" s="236">
        <f t="shared" si="31"/>
        <v>0</v>
      </c>
      <c r="CL33" s="236">
        <f t="shared" si="31"/>
        <v>0</v>
      </c>
      <c r="CM33" s="236">
        <f t="shared" si="31"/>
        <v>0</v>
      </c>
      <c r="CN33" s="236">
        <f t="shared" si="31"/>
        <v>0</v>
      </c>
      <c r="CO33" s="236">
        <f t="shared" si="31"/>
        <v>0</v>
      </c>
      <c r="CP33" s="236">
        <f t="shared" si="31"/>
        <v>0</v>
      </c>
      <c r="CQ33" s="236">
        <f t="shared" si="31"/>
        <v>0</v>
      </c>
      <c r="CR33" s="236">
        <f t="shared" si="31"/>
        <v>0</v>
      </c>
      <c r="CS33" s="236">
        <f t="shared" si="31"/>
        <v>0</v>
      </c>
      <c r="CT33" s="236">
        <f t="shared" si="31"/>
        <v>0</v>
      </c>
      <c r="CU33" s="236">
        <f t="shared" si="31"/>
        <v>0</v>
      </c>
      <c r="CV33" s="236">
        <f t="shared" si="31"/>
        <v>0</v>
      </c>
      <c r="CW33" s="236">
        <f t="shared" si="31"/>
        <v>0</v>
      </c>
      <c r="CX33" s="236">
        <f t="shared" si="31"/>
        <v>0</v>
      </c>
      <c r="CY33" s="236">
        <f t="shared" si="31"/>
        <v>0</v>
      </c>
      <c r="CZ33" s="236">
        <f t="shared" si="31"/>
        <v>0</v>
      </c>
      <c r="DA33" s="236">
        <f t="shared" si="31"/>
        <v>0</v>
      </c>
      <c r="DB33" s="236">
        <f t="shared" si="31"/>
        <v>0</v>
      </c>
      <c r="DC33" s="236">
        <f t="shared" si="31"/>
        <v>0</v>
      </c>
      <c r="DD33" s="236">
        <f t="shared" si="31"/>
        <v>0</v>
      </c>
      <c r="DE33" s="236">
        <f t="shared" si="31"/>
        <v>0</v>
      </c>
      <c r="DF33" s="236">
        <f t="shared" si="31"/>
        <v>0</v>
      </c>
      <c r="DG33" s="236">
        <f t="shared" si="31"/>
        <v>0</v>
      </c>
      <c r="DH33" s="236">
        <f t="shared" si="31"/>
        <v>0</v>
      </c>
      <c r="DI33" s="236">
        <f t="shared" si="31"/>
        <v>0</v>
      </c>
      <c r="DJ33" s="236">
        <f t="shared" si="31"/>
        <v>0</v>
      </c>
      <c r="DK33" s="236">
        <f t="shared" si="31"/>
        <v>0</v>
      </c>
      <c r="DL33" s="236">
        <f t="shared" si="31"/>
        <v>0</v>
      </c>
      <c r="DM33" s="236">
        <f t="shared" si="31"/>
        <v>0</v>
      </c>
      <c r="DN33" s="236">
        <f t="shared" si="31"/>
        <v>0</v>
      </c>
      <c r="DO33" s="236">
        <f t="shared" si="31"/>
        <v>0</v>
      </c>
      <c r="DP33" s="236">
        <f t="shared" si="31"/>
        <v>0</v>
      </c>
      <c r="DQ33" s="236">
        <f t="shared" si="31"/>
        <v>0</v>
      </c>
      <c r="DR33" s="236">
        <f t="shared" si="31"/>
        <v>0</v>
      </c>
      <c r="DS33" s="236">
        <f t="shared" si="31"/>
        <v>0</v>
      </c>
      <c r="DT33" s="236">
        <f t="shared" si="31"/>
        <v>0</v>
      </c>
      <c r="DU33" s="236">
        <f t="shared" si="31"/>
        <v>0</v>
      </c>
      <c r="DV33" s="236">
        <f t="shared" si="31"/>
        <v>0</v>
      </c>
      <c r="DW33" s="236">
        <f t="shared" si="31"/>
        <v>0</v>
      </c>
      <c r="DX33" s="236">
        <f t="shared" si="31"/>
        <v>0</v>
      </c>
      <c r="DY33" s="236">
        <f t="shared" si="31"/>
        <v>0</v>
      </c>
      <c r="DZ33" s="236">
        <f t="shared" si="31"/>
        <v>0</v>
      </c>
      <c r="EA33" s="236">
        <f t="shared" si="31"/>
        <v>0</v>
      </c>
      <c r="EB33" s="236">
        <f t="shared" ref="EB33:GM33" si="32">$F$10*EB32</f>
        <v>0</v>
      </c>
      <c r="EC33" s="236">
        <f t="shared" si="32"/>
        <v>0</v>
      </c>
      <c r="ED33" s="236">
        <f t="shared" si="32"/>
        <v>0</v>
      </c>
      <c r="EE33" s="236">
        <f t="shared" si="32"/>
        <v>0</v>
      </c>
      <c r="EF33" s="236">
        <f t="shared" si="32"/>
        <v>0</v>
      </c>
      <c r="EG33" s="236">
        <f t="shared" si="32"/>
        <v>0</v>
      </c>
      <c r="EH33" s="236">
        <f t="shared" si="32"/>
        <v>0</v>
      </c>
      <c r="EI33" s="236">
        <f t="shared" si="32"/>
        <v>0</v>
      </c>
      <c r="EJ33" s="236">
        <f t="shared" si="32"/>
        <v>0</v>
      </c>
      <c r="EK33" s="236">
        <f t="shared" si="32"/>
        <v>0</v>
      </c>
      <c r="EL33" s="236">
        <f t="shared" si="32"/>
        <v>0</v>
      </c>
      <c r="EM33" s="236">
        <f t="shared" si="32"/>
        <v>0</v>
      </c>
      <c r="EN33" s="236">
        <f t="shared" si="32"/>
        <v>0</v>
      </c>
      <c r="EO33" s="236">
        <f t="shared" si="32"/>
        <v>0</v>
      </c>
      <c r="EP33" s="236">
        <f t="shared" si="32"/>
        <v>0</v>
      </c>
      <c r="EQ33" s="236">
        <f t="shared" si="32"/>
        <v>0</v>
      </c>
      <c r="ER33" s="236">
        <f t="shared" si="32"/>
        <v>0</v>
      </c>
      <c r="ES33" s="236">
        <f t="shared" si="32"/>
        <v>0</v>
      </c>
      <c r="ET33" s="236">
        <f t="shared" si="32"/>
        <v>0</v>
      </c>
      <c r="EU33" s="236">
        <f t="shared" si="32"/>
        <v>0</v>
      </c>
      <c r="EV33" s="236">
        <f t="shared" si="32"/>
        <v>0</v>
      </c>
      <c r="EW33" s="236">
        <f t="shared" si="32"/>
        <v>0</v>
      </c>
      <c r="EX33" s="236">
        <f t="shared" si="32"/>
        <v>0</v>
      </c>
      <c r="EY33" s="236">
        <f t="shared" si="32"/>
        <v>0</v>
      </c>
      <c r="EZ33" s="236">
        <f t="shared" si="32"/>
        <v>0</v>
      </c>
      <c r="FA33" s="236">
        <f t="shared" si="32"/>
        <v>0</v>
      </c>
      <c r="FB33" s="236">
        <f t="shared" si="32"/>
        <v>0</v>
      </c>
      <c r="FC33" s="236">
        <f t="shared" si="32"/>
        <v>0</v>
      </c>
      <c r="FD33" s="236">
        <f t="shared" si="32"/>
        <v>0</v>
      </c>
      <c r="FE33" s="236">
        <f t="shared" si="32"/>
        <v>0</v>
      </c>
      <c r="FF33" s="236">
        <f t="shared" si="32"/>
        <v>0</v>
      </c>
      <c r="FG33" s="236">
        <f t="shared" si="32"/>
        <v>0</v>
      </c>
      <c r="FH33" s="236">
        <f t="shared" si="32"/>
        <v>0</v>
      </c>
      <c r="FI33" s="236">
        <f t="shared" si="32"/>
        <v>0</v>
      </c>
      <c r="FJ33" s="236">
        <f t="shared" si="32"/>
        <v>0</v>
      </c>
      <c r="FK33" s="236">
        <f t="shared" si="32"/>
        <v>0</v>
      </c>
      <c r="FL33" s="236">
        <f t="shared" si="32"/>
        <v>0</v>
      </c>
      <c r="FM33" s="236">
        <f t="shared" si="32"/>
        <v>0</v>
      </c>
      <c r="FN33" s="236">
        <f t="shared" si="32"/>
        <v>0</v>
      </c>
      <c r="FO33" s="236">
        <f t="shared" si="32"/>
        <v>0</v>
      </c>
      <c r="FP33" s="236">
        <f t="shared" si="32"/>
        <v>0</v>
      </c>
      <c r="FQ33" s="236">
        <f t="shared" si="32"/>
        <v>0</v>
      </c>
      <c r="FR33" s="236">
        <f t="shared" si="32"/>
        <v>0</v>
      </c>
      <c r="FS33" s="236">
        <f t="shared" si="32"/>
        <v>0</v>
      </c>
      <c r="FT33" s="236">
        <f t="shared" si="32"/>
        <v>0</v>
      </c>
      <c r="FU33" s="236">
        <f t="shared" si="32"/>
        <v>0</v>
      </c>
      <c r="FV33" s="236">
        <f t="shared" si="32"/>
        <v>0</v>
      </c>
      <c r="FW33" s="236">
        <f t="shared" si="32"/>
        <v>0</v>
      </c>
      <c r="FX33" s="236">
        <f t="shared" si="32"/>
        <v>0</v>
      </c>
      <c r="FY33" s="236">
        <f t="shared" si="32"/>
        <v>0</v>
      </c>
      <c r="FZ33" s="236">
        <f t="shared" si="32"/>
        <v>0</v>
      </c>
      <c r="GA33" s="236">
        <f t="shared" si="32"/>
        <v>0</v>
      </c>
      <c r="GB33" s="236">
        <f t="shared" si="32"/>
        <v>0</v>
      </c>
      <c r="GC33" s="236">
        <f t="shared" si="32"/>
        <v>0</v>
      </c>
      <c r="GD33" s="236">
        <f t="shared" si="32"/>
        <v>0</v>
      </c>
      <c r="GE33" s="236">
        <f t="shared" si="32"/>
        <v>0</v>
      </c>
      <c r="GF33" s="236">
        <f t="shared" si="32"/>
        <v>0</v>
      </c>
      <c r="GG33" s="236">
        <f t="shared" si="32"/>
        <v>0</v>
      </c>
      <c r="GH33" s="236">
        <f t="shared" si="32"/>
        <v>0</v>
      </c>
      <c r="GI33" s="236">
        <f t="shared" si="32"/>
        <v>0</v>
      </c>
      <c r="GJ33" s="236">
        <f t="shared" si="32"/>
        <v>0</v>
      </c>
      <c r="GK33" s="236">
        <f t="shared" si="32"/>
        <v>0</v>
      </c>
      <c r="GL33" s="236">
        <f t="shared" si="32"/>
        <v>0</v>
      </c>
      <c r="GM33" s="236">
        <f t="shared" si="32"/>
        <v>0</v>
      </c>
      <c r="GN33" s="236">
        <f t="shared" ref="GN33:IE33" si="33">$F$10*GN32</f>
        <v>0</v>
      </c>
      <c r="GO33" s="236">
        <f t="shared" si="33"/>
        <v>0</v>
      </c>
      <c r="GP33" s="236">
        <f t="shared" si="33"/>
        <v>0</v>
      </c>
      <c r="GQ33" s="236">
        <f t="shared" si="33"/>
        <v>0</v>
      </c>
      <c r="GR33" s="236">
        <f t="shared" si="33"/>
        <v>0</v>
      </c>
      <c r="GS33" s="236">
        <f t="shared" si="33"/>
        <v>0</v>
      </c>
      <c r="GT33" s="236">
        <f t="shared" si="33"/>
        <v>0</v>
      </c>
      <c r="GU33" s="236">
        <f t="shared" si="33"/>
        <v>0</v>
      </c>
      <c r="GV33" s="236">
        <f t="shared" si="33"/>
        <v>0</v>
      </c>
      <c r="GW33" s="236">
        <f t="shared" si="33"/>
        <v>0</v>
      </c>
      <c r="GX33" s="236">
        <f t="shared" si="33"/>
        <v>0</v>
      </c>
      <c r="GY33" s="236">
        <f t="shared" si="33"/>
        <v>0</v>
      </c>
      <c r="GZ33" s="236">
        <f t="shared" si="33"/>
        <v>0</v>
      </c>
      <c r="HA33" s="236">
        <f t="shared" si="33"/>
        <v>0</v>
      </c>
      <c r="HB33" s="236">
        <f t="shared" si="33"/>
        <v>0</v>
      </c>
      <c r="HC33" s="236">
        <f t="shared" si="33"/>
        <v>0</v>
      </c>
      <c r="HD33" s="236">
        <f t="shared" si="33"/>
        <v>0</v>
      </c>
      <c r="HE33" s="236">
        <f t="shared" si="33"/>
        <v>0</v>
      </c>
      <c r="HF33" s="236">
        <f t="shared" si="33"/>
        <v>0</v>
      </c>
      <c r="HG33" s="236">
        <f t="shared" si="33"/>
        <v>0</v>
      </c>
      <c r="HH33" s="236">
        <f t="shared" si="33"/>
        <v>0</v>
      </c>
      <c r="HI33" s="236">
        <f t="shared" si="33"/>
        <v>0</v>
      </c>
      <c r="HJ33" s="236">
        <f t="shared" si="33"/>
        <v>0</v>
      </c>
      <c r="HK33" s="236">
        <f t="shared" si="33"/>
        <v>0</v>
      </c>
      <c r="HL33" s="236">
        <f t="shared" si="33"/>
        <v>0</v>
      </c>
      <c r="HM33" s="236">
        <f t="shared" si="33"/>
        <v>0</v>
      </c>
      <c r="HN33" s="236">
        <f t="shared" si="33"/>
        <v>0</v>
      </c>
      <c r="HO33" s="236">
        <f t="shared" si="33"/>
        <v>0</v>
      </c>
      <c r="HP33" s="236">
        <f t="shared" si="33"/>
        <v>0</v>
      </c>
      <c r="HQ33" s="236">
        <f t="shared" si="33"/>
        <v>0</v>
      </c>
      <c r="HR33" s="236">
        <f t="shared" si="33"/>
        <v>0</v>
      </c>
      <c r="HS33" s="236">
        <f t="shared" si="33"/>
        <v>0</v>
      </c>
      <c r="HT33" s="236">
        <f t="shared" si="33"/>
        <v>0</v>
      </c>
      <c r="HU33" s="236">
        <f t="shared" si="33"/>
        <v>0</v>
      </c>
      <c r="HV33" s="236">
        <f t="shared" si="33"/>
        <v>0</v>
      </c>
      <c r="HW33" s="236">
        <f t="shared" si="33"/>
        <v>0</v>
      </c>
      <c r="HX33" s="236">
        <f t="shared" si="33"/>
        <v>0</v>
      </c>
      <c r="HY33" s="236">
        <f t="shared" si="33"/>
        <v>0</v>
      </c>
      <c r="HZ33" s="236">
        <f t="shared" si="33"/>
        <v>0</v>
      </c>
      <c r="IA33" s="236">
        <f t="shared" si="33"/>
        <v>0</v>
      </c>
      <c r="IB33" s="236">
        <f t="shared" si="33"/>
        <v>0</v>
      </c>
      <c r="IC33" s="236">
        <f t="shared" si="33"/>
        <v>0</v>
      </c>
      <c r="ID33" s="236">
        <f t="shared" si="33"/>
        <v>0</v>
      </c>
      <c r="IE33" s="236">
        <f t="shared" si="33"/>
        <v>0</v>
      </c>
      <c r="IF33" s="237" t="e">
        <f>#REF!*IF32</f>
        <v>#REF!</v>
      </c>
      <c r="IG33" s="237" t="e">
        <f>#REF!*IG32</f>
        <v>#REF!</v>
      </c>
      <c r="IH33" s="237" t="e">
        <f>#REF!*IH32</f>
        <v>#REF!</v>
      </c>
      <c r="II33" s="237" t="e">
        <f>#REF!*II32</f>
        <v>#REF!</v>
      </c>
    </row>
    <row r="34" spans="1:344" ht="12" customHeight="1">
      <c r="A34" s="254"/>
      <c r="B34" s="255"/>
      <c r="C34" s="309"/>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c r="ID34" s="237"/>
      <c r="IE34" s="237"/>
      <c r="IF34" s="237"/>
      <c r="IG34" s="237"/>
      <c r="IH34" s="237"/>
      <c r="II34" s="237"/>
    </row>
    <row r="35" spans="1:344" s="227" customFormat="1" ht="15.75" customHeight="1" thickBot="1">
      <c r="A35" s="303"/>
      <c r="B35" s="304"/>
      <c r="C35" s="303"/>
      <c r="D35" s="228" t="s">
        <v>2</v>
      </c>
      <c r="E35" s="228" t="s">
        <v>1</v>
      </c>
      <c r="F35" s="228" t="s">
        <v>3</v>
      </c>
      <c r="G35" s="228" t="s">
        <v>4</v>
      </c>
      <c r="H35" s="228" t="s">
        <v>5</v>
      </c>
      <c r="I35" s="228" t="s">
        <v>6</v>
      </c>
      <c r="J35" s="228" t="s">
        <v>7</v>
      </c>
      <c r="K35" s="228" t="s">
        <v>8</v>
      </c>
      <c r="L35" s="228" t="s">
        <v>9</v>
      </c>
      <c r="M35" s="228" t="s">
        <v>10</v>
      </c>
      <c r="N35" s="228" t="s">
        <v>11</v>
      </c>
      <c r="O35" s="228" t="s">
        <v>12</v>
      </c>
      <c r="P35" s="228" t="s">
        <v>13</v>
      </c>
      <c r="Q35" s="228" t="s">
        <v>14</v>
      </c>
      <c r="R35" s="228" t="s">
        <v>15</v>
      </c>
      <c r="S35" s="228" t="s">
        <v>16</v>
      </c>
      <c r="T35" s="228" t="s">
        <v>17</v>
      </c>
      <c r="U35" s="228" t="s">
        <v>18</v>
      </c>
      <c r="V35" s="228" t="s">
        <v>19</v>
      </c>
      <c r="W35" s="228" t="s">
        <v>20</v>
      </c>
      <c r="X35" s="228" t="s">
        <v>21</v>
      </c>
      <c r="Y35" s="228" t="s">
        <v>22</v>
      </c>
      <c r="Z35" s="228" t="s">
        <v>23</v>
      </c>
      <c r="AA35" s="228" t="s">
        <v>24</v>
      </c>
      <c r="AB35" s="228" t="s">
        <v>25</v>
      </c>
      <c r="AC35" s="228" t="s">
        <v>26</v>
      </c>
      <c r="AD35" s="228" t="s">
        <v>27</v>
      </c>
      <c r="AE35" s="228" t="s">
        <v>28</v>
      </c>
      <c r="AF35" s="228" t="s">
        <v>29</v>
      </c>
      <c r="AG35" s="228" t="s">
        <v>30</v>
      </c>
      <c r="AH35" s="228" t="s">
        <v>31</v>
      </c>
      <c r="AI35" s="228" t="s">
        <v>32</v>
      </c>
      <c r="AJ35" s="228" t="s">
        <v>33</v>
      </c>
      <c r="AK35" s="228" t="s">
        <v>34</v>
      </c>
      <c r="AL35" s="228" t="s">
        <v>35</v>
      </c>
      <c r="AM35" s="228" t="s">
        <v>36</v>
      </c>
      <c r="AN35" s="228" t="s">
        <v>37</v>
      </c>
      <c r="AO35" s="228" t="s">
        <v>38</v>
      </c>
      <c r="AP35" s="228" t="s">
        <v>39</v>
      </c>
      <c r="AQ35" s="228" t="s">
        <v>40</v>
      </c>
      <c r="AR35" s="228" t="s">
        <v>41</v>
      </c>
      <c r="AS35" s="228" t="s">
        <v>42</v>
      </c>
      <c r="AT35" s="228" t="s">
        <v>43</v>
      </c>
      <c r="AU35" s="228" t="s">
        <v>44</v>
      </c>
      <c r="AV35" s="228" t="s">
        <v>45</v>
      </c>
      <c r="AW35" s="228" t="s">
        <v>46</v>
      </c>
      <c r="AX35" s="228" t="s">
        <v>47</v>
      </c>
      <c r="AY35" s="228" t="s">
        <v>48</v>
      </c>
      <c r="AZ35" s="228" t="s">
        <v>49</v>
      </c>
      <c r="BA35" s="228" t="s">
        <v>50</v>
      </c>
      <c r="BB35" s="228" t="s">
        <v>51</v>
      </c>
      <c r="BC35" s="305" t="s">
        <v>60</v>
      </c>
      <c r="BD35" s="305" t="s">
        <v>61</v>
      </c>
      <c r="BE35" s="305" t="s">
        <v>62</v>
      </c>
      <c r="BF35" s="305" t="s">
        <v>63</v>
      </c>
      <c r="BG35" s="305" t="s">
        <v>64</v>
      </c>
      <c r="BH35" s="305" t="s">
        <v>65</v>
      </c>
      <c r="BI35" s="305" t="s">
        <v>66</v>
      </c>
      <c r="BJ35" s="305" t="s">
        <v>67</v>
      </c>
      <c r="BK35" s="305" t="s">
        <v>68</v>
      </c>
      <c r="BL35" s="305" t="s">
        <v>69</v>
      </c>
      <c r="BM35" s="305" t="s">
        <v>70</v>
      </c>
      <c r="BN35" s="305" t="s">
        <v>71</v>
      </c>
      <c r="BO35" s="305" t="s">
        <v>72</v>
      </c>
      <c r="BP35" s="305" t="s">
        <v>73</v>
      </c>
      <c r="BQ35" s="305" t="s">
        <v>74</v>
      </c>
      <c r="BR35" s="305" t="s">
        <v>75</v>
      </c>
      <c r="BS35" s="305" t="s">
        <v>76</v>
      </c>
      <c r="BT35" s="305" t="s">
        <v>77</v>
      </c>
      <c r="BU35" s="305" t="s">
        <v>78</v>
      </c>
      <c r="BV35" s="305" t="s">
        <v>79</v>
      </c>
      <c r="BW35" s="305" t="s">
        <v>80</v>
      </c>
      <c r="BX35" s="305" t="s">
        <v>81</v>
      </c>
      <c r="BY35" s="305" t="s">
        <v>82</v>
      </c>
      <c r="BZ35" s="305" t="s">
        <v>83</v>
      </c>
      <c r="CA35" s="305" t="s">
        <v>84</v>
      </c>
      <c r="CB35" s="305" t="s">
        <v>85</v>
      </c>
      <c r="CC35" s="305" t="s">
        <v>86</v>
      </c>
      <c r="CD35" s="305" t="s">
        <v>87</v>
      </c>
      <c r="CE35" s="305" t="s">
        <v>88</v>
      </c>
      <c r="CF35" s="305" t="s">
        <v>89</v>
      </c>
      <c r="CG35" s="305" t="s">
        <v>90</v>
      </c>
      <c r="CH35" s="305" t="s">
        <v>91</v>
      </c>
      <c r="CI35" s="305" t="s">
        <v>92</v>
      </c>
      <c r="CJ35" s="305" t="s">
        <v>93</v>
      </c>
      <c r="CK35" s="305" t="s">
        <v>94</v>
      </c>
      <c r="CL35" s="305" t="s">
        <v>95</v>
      </c>
      <c r="CM35" s="305" t="s">
        <v>96</v>
      </c>
      <c r="CN35" s="305" t="s">
        <v>97</v>
      </c>
      <c r="CO35" s="305" t="s">
        <v>98</v>
      </c>
      <c r="CP35" s="305" t="s">
        <v>99</v>
      </c>
      <c r="CQ35" s="305" t="s">
        <v>100</v>
      </c>
      <c r="CR35" s="305" t="s">
        <v>101</v>
      </c>
      <c r="CS35" s="305" t="s">
        <v>102</v>
      </c>
      <c r="CT35" s="305" t="s">
        <v>103</v>
      </c>
      <c r="CU35" s="305" t="s">
        <v>104</v>
      </c>
      <c r="CV35" s="305" t="s">
        <v>105</v>
      </c>
      <c r="CW35" s="305" t="s">
        <v>106</v>
      </c>
      <c r="CX35" s="305" t="s">
        <v>107</v>
      </c>
      <c r="CY35" s="305" t="s">
        <v>108</v>
      </c>
      <c r="CZ35" s="305" t="s">
        <v>109</v>
      </c>
      <c r="DA35" s="305" t="s">
        <v>110</v>
      </c>
      <c r="DB35" s="305" t="s">
        <v>111</v>
      </c>
      <c r="DC35" s="305" t="s">
        <v>112</v>
      </c>
      <c r="DD35" s="305" t="s">
        <v>113</v>
      </c>
      <c r="DE35" s="305" t="s">
        <v>114</v>
      </c>
      <c r="DF35" s="305" t="s">
        <v>115</v>
      </c>
      <c r="DG35" s="305" t="s">
        <v>116</v>
      </c>
      <c r="DH35" s="305" t="s">
        <v>117</v>
      </c>
      <c r="DI35" s="305" t="s">
        <v>118</v>
      </c>
      <c r="DJ35" s="305" t="s">
        <v>119</v>
      </c>
      <c r="DK35" s="305" t="s">
        <v>120</v>
      </c>
      <c r="DL35" s="305" t="s">
        <v>121</v>
      </c>
      <c r="DM35" s="305" t="s">
        <v>122</v>
      </c>
      <c r="DN35" s="305" t="s">
        <v>123</v>
      </c>
      <c r="DO35" s="305" t="s">
        <v>124</v>
      </c>
      <c r="DP35" s="305" t="s">
        <v>125</v>
      </c>
      <c r="DQ35" s="305" t="s">
        <v>126</v>
      </c>
      <c r="DR35" s="305" t="s">
        <v>127</v>
      </c>
      <c r="DS35" s="305" t="s">
        <v>128</v>
      </c>
      <c r="DT35" s="305" t="s">
        <v>129</v>
      </c>
      <c r="DU35" s="305" t="s">
        <v>130</v>
      </c>
      <c r="DV35" s="305" t="s">
        <v>131</v>
      </c>
      <c r="DW35" s="305" t="s">
        <v>132</v>
      </c>
      <c r="DX35" s="305" t="s">
        <v>133</v>
      </c>
      <c r="DY35" s="305" t="s">
        <v>134</v>
      </c>
      <c r="DZ35" s="305" t="s">
        <v>135</v>
      </c>
      <c r="EA35" s="305" t="s">
        <v>136</v>
      </c>
      <c r="EB35" s="305" t="s">
        <v>137</v>
      </c>
      <c r="EC35" s="305" t="s">
        <v>138</v>
      </c>
      <c r="ED35" s="305" t="s">
        <v>139</v>
      </c>
      <c r="EE35" s="305" t="s">
        <v>140</v>
      </c>
      <c r="EF35" s="305" t="s">
        <v>141</v>
      </c>
      <c r="EG35" s="305" t="s">
        <v>142</v>
      </c>
      <c r="EH35" s="305" t="s">
        <v>143</v>
      </c>
      <c r="EI35" s="305" t="s">
        <v>144</v>
      </c>
      <c r="EJ35" s="305" t="s">
        <v>145</v>
      </c>
      <c r="EK35" s="305" t="s">
        <v>146</v>
      </c>
      <c r="EL35" s="305" t="s">
        <v>147</v>
      </c>
      <c r="EM35" s="305" t="s">
        <v>148</v>
      </c>
      <c r="EN35" s="305" t="s">
        <v>149</v>
      </c>
      <c r="EO35" s="305" t="s">
        <v>150</v>
      </c>
      <c r="EP35" s="305" t="s">
        <v>151</v>
      </c>
      <c r="EQ35" s="305" t="s">
        <v>152</v>
      </c>
      <c r="ER35" s="305" t="s">
        <v>153</v>
      </c>
      <c r="ES35" s="305" t="s">
        <v>154</v>
      </c>
      <c r="ET35" s="305" t="s">
        <v>155</v>
      </c>
      <c r="EU35" s="305" t="s">
        <v>156</v>
      </c>
      <c r="EV35" s="305" t="s">
        <v>157</v>
      </c>
      <c r="EW35" s="305" t="s">
        <v>158</v>
      </c>
      <c r="EX35" s="305" t="s">
        <v>159</v>
      </c>
      <c r="EY35" s="305" t="s">
        <v>160</v>
      </c>
      <c r="EZ35" s="305" t="s">
        <v>161</v>
      </c>
      <c r="FA35" s="305" t="s">
        <v>162</v>
      </c>
      <c r="FB35" s="305" t="s">
        <v>163</v>
      </c>
      <c r="FC35" s="305" t="s">
        <v>164</v>
      </c>
      <c r="FD35" s="305" t="s">
        <v>165</v>
      </c>
      <c r="FE35" s="305" t="s">
        <v>166</v>
      </c>
      <c r="FF35" s="305" t="s">
        <v>167</v>
      </c>
      <c r="FG35" s="305" t="s">
        <v>168</v>
      </c>
      <c r="FH35" s="305" t="s">
        <v>169</v>
      </c>
      <c r="FI35" s="305" t="s">
        <v>170</v>
      </c>
      <c r="FJ35" s="305" t="s">
        <v>171</v>
      </c>
      <c r="FK35" s="305" t="s">
        <v>172</v>
      </c>
      <c r="FL35" s="305" t="s">
        <v>173</v>
      </c>
      <c r="FM35" s="305" t="s">
        <v>174</v>
      </c>
      <c r="FN35" s="305" t="s">
        <v>175</v>
      </c>
      <c r="FO35" s="305" t="s">
        <v>176</v>
      </c>
      <c r="FP35" s="305" t="s">
        <v>177</v>
      </c>
      <c r="FQ35" s="305" t="s">
        <v>178</v>
      </c>
      <c r="FR35" s="305" t="s">
        <v>179</v>
      </c>
      <c r="FS35" s="305" t="s">
        <v>180</v>
      </c>
      <c r="FT35" s="305" t="s">
        <v>181</v>
      </c>
      <c r="FU35" s="305" t="s">
        <v>182</v>
      </c>
      <c r="FV35" s="305" t="s">
        <v>183</v>
      </c>
      <c r="FW35" s="305" t="s">
        <v>184</v>
      </c>
      <c r="FX35" s="305" t="s">
        <v>185</v>
      </c>
      <c r="FY35" s="305" t="s">
        <v>186</v>
      </c>
      <c r="FZ35" s="305" t="s">
        <v>187</v>
      </c>
      <c r="GA35" s="305" t="s">
        <v>188</v>
      </c>
      <c r="GB35" s="305" t="s">
        <v>189</v>
      </c>
      <c r="GC35" s="305" t="s">
        <v>190</v>
      </c>
      <c r="GD35" s="305" t="s">
        <v>191</v>
      </c>
      <c r="GE35" s="305" t="s">
        <v>192</v>
      </c>
      <c r="GF35" s="305" t="s">
        <v>193</v>
      </c>
      <c r="GG35" s="305" t="s">
        <v>194</v>
      </c>
      <c r="GH35" s="305" t="s">
        <v>195</v>
      </c>
      <c r="GI35" s="305" t="s">
        <v>196</v>
      </c>
      <c r="GJ35" s="305" t="s">
        <v>197</v>
      </c>
      <c r="GK35" s="305" t="s">
        <v>198</v>
      </c>
      <c r="GL35" s="305" t="s">
        <v>199</v>
      </c>
      <c r="GM35" s="305" t="s">
        <v>200</v>
      </c>
      <c r="GN35" s="305" t="s">
        <v>201</v>
      </c>
      <c r="GO35" s="305" t="s">
        <v>202</v>
      </c>
      <c r="GP35" s="305" t="s">
        <v>203</v>
      </c>
      <c r="GQ35" s="305" t="s">
        <v>204</v>
      </c>
      <c r="GR35" s="305" t="s">
        <v>205</v>
      </c>
      <c r="GS35" s="305" t="s">
        <v>206</v>
      </c>
      <c r="GT35" s="305" t="s">
        <v>207</v>
      </c>
      <c r="GU35" s="305" t="s">
        <v>208</v>
      </c>
      <c r="GV35" s="305" t="s">
        <v>209</v>
      </c>
      <c r="GW35" s="305" t="s">
        <v>210</v>
      </c>
      <c r="GX35" s="305" t="s">
        <v>211</v>
      </c>
      <c r="GY35" s="305" t="s">
        <v>212</v>
      </c>
      <c r="GZ35" s="305" t="s">
        <v>213</v>
      </c>
      <c r="HA35" s="305" t="s">
        <v>214</v>
      </c>
      <c r="HB35" s="305" t="s">
        <v>215</v>
      </c>
      <c r="HC35" s="305" t="s">
        <v>216</v>
      </c>
      <c r="HD35" s="305" t="s">
        <v>217</v>
      </c>
      <c r="HE35" s="305" t="s">
        <v>218</v>
      </c>
      <c r="HF35" s="305" t="s">
        <v>219</v>
      </c>
      <c r="HG35" s="305" t="s">
        <v>220</v>
      </c>
      <c r="HH35" s="305" t="s">
        <v>221</v>
      </c>
      <c r="HI35" s="305" t="s">
        <v>222</v>
      </c>
      <c r="HJ35" s="305" t="s">
        <v>223</v>
      </c>
      <c r="HK35" s="305" t="s">
        <v>224</v>
      </c>
      <c r="HL35" s="305" t="s">
        <v>225</v>
      </c>
      <c r="HM35" s="305" t="s">
        <v>226</v>
      </c>
      <c r="HN35" s="305" t="s">
        <v>227</v>
      </c>
      <c r="HO35" s="305" t="s">
        <v>228</v>
      </c>
      <c r="HP35" s="305" t="s">
        <v>229</v>
      </c>
      <c r="HQ35" s="305" t="s">
        <v>230</v>
      </c>
      <c r="HR35" s="305" t="s">
        <v>231</v>
      </c>
      <c r="HS35" s="305" t="s">
        <v>232</v>
      </c>
      <c r="HT35" s="305" t="s">
        <v>233</v>
      </c>
      <c r="HU35" s="305" t="s">
        <v>234</v>
      </c>
      <c r="HV35" s="305" t="s">
        <v>235</v>
      </c>
      <c r="HW35" s="305" t="s">
        <v>236</v>
      </c>
      <c r="HX35" s="305" t="s">
        <v>237</v>
      </c>
      <c r="HY35" s="305" t="s">
        <v>238</v>
      </c>
      <c r="HZ35" s="305" t="s">
        <v>239</v>
      </c>
      <c r="IA35" s="305" t="s">
        <v>240</v>
      </c>
      <c r="IB35" s="305" t="s">
        <v>241</v>
      </c>
      <c r="IC35" s="305" t="s">
        <v>242</v>
      </c>
      <c r="ID35" s="305" t="s">
        <v>243</v>
      </c>
      <c r="IE35" s="305" t="s">
        <v>244</v>
      </c>
      <c r="IF35" s="305" t="s">
        <v>245</v>
      </c>
      <c r="IG35" s="305" t="s">
        <v>246</v>
      </c>
      <c r="IH35" s="305" t="s">
        <v>247</v>
      </c>
      <c r="II35" s="305" t="s">
        <v>248</v>
      </c>
      <c r="IJ35" s="229"/>
      <c r="IK35" s="229"/>
      <c r="IL35" s="229"/>
      <c r="IM35" s="229"/>
      <c r="IN35" s="229"/>
      <c r="IO35" s="229"/>
      <c r="IP35" s="229"/>
      <c r="IQ35" s="229"/>
      <c r="IR35" s="229"/>
      <c r="IS35" s="229"/>
      <c r="IT35" s="229"/>
      <c r="IU35" s="229"/>
      <c r="IV35" s="229"/>
      <c r="IW35" s="229"/>
      <c r="IX35" s="229"/>
      <c r="IY35" s="229"/>
      <c r="IZ35" s="229"/>
      <c r="JA35" s="229"/>
      <c r="JB35" s="229"/>
      <c r="JC35" s="229"/>
      <c r="JD35" s="229"/>
      <c r="JE35" s="229"/>
      <c r="JF35" s="229"/>
      <c r="JG35" s="229"/>
      <c r="JH35" s="229"/>
      <c r="JI35" s="229"/>
      <c r="JJ35" s="229"/>
      <c r="JK35" s="229"/>
      <c r="JL35" s="229"/>
      <c r="JM35" s="229"/>
      <c r="JN35" s="229"/>
      <c r="JO35" s="229"/>
      <c r="JP35" s="229"/>
      <c r="JQ35" s="229"/>
      <c r="JR35" s="229"/>
      <c r="JS35" s="229"/>
      <c r="JT35" s="229"/>
      <c r="JU35" s="229"/>
      <c r="JV35" s="229"/>
      <c r="JW35" s="229"/>
      <c r="JX35" s="229"/>
      <c r="JY35" s="229"/>
      <c r="JZ35" s="229"/>
      <c r="KA35" s="229"/>
      <c r="KB35" s="229"/>
      <c r="KC35" s="229"/>
      <c r="KD35" s="229"/>
      <c r="KE35" s="229"/>
      <c r="KF35" s="229"/>
      <c r="KG35" s="229"/>
      <c r="KH35" s="229"/>
      <c r="KI35" s="229"/>
      <c r="KJ35" s="229"/>
      <c r="KK35" s="229"/>
      <c r="KL35" s="229"/>
      <c r="KM35" s="229"/>
      <c r="KN35" s="229"/>
      <c r="KO35" s="229"/>
      <c r="KP35" s="229"/>
      <c r="KQ35" s="229"/>
      <c r="KR35" s="229"/>
      <c r="KS35" s="229"/>
      <c r="KT35" s="229"/>
      <c r="KU35" s="229"/>
      <c r="KV35" s="229"/>
      <c r="KW35" s="229"/>
      <c r="KX35" s="229"/>
      <c r="KY35" s="229"/>
      <c r="KZ35" s="229"/>
      <c r="LA35" s="229"/>
      <c r="LB35" s="229"/>
      <c r="LC35" s="229"/>
      <c r="LD35" s="229"/>
      <c r="LE35" s="229"/>
      <c r="LF35" s="229"/>
      <c r="LG35" s="229"/>
      <c r="LH35" s="229"/>
      <c r="LI35" s="229"/>
      <c r="LJ35" s="229"/>
      <c r="LK35" s="229"/>
      <c r="LL35" s="229"/>
      <c r="LM35" s="229"/>
      <c r="LN35" s="229"/>
      <c r="LO35" s="229"/>
      <c r="LP35" s="229"/>
      <c r="LQ35" s="229"/>
      <c r="LR35" s="229"/>
      <c r="LS35" s="229"/>
      <c r="LT35" s="229"/>
      <c r="LU35" s="229"/>
      <c r="LV35" s="229"/>
      <c r="LW35" s="229"/>
      <c r="LX35" s="229"/>
      <c r="LY35" s="229"/>
      <c r="LZ35" s="229"/>
      <c r="MA35" s="229"/>
      <c r="MB35" s="229"/>
      <c r="MC35" s="229"/>
      <c r="MD35" s="229"/>
      <c r="ME35" s="229"/>
      <c r="MF35" s="229"/>
    </row>
    <row r="36" spans="1:344" ht="15.75" thickBot="1">
      <c r="A36" s="254"/>
      <c r="B36" s="255" t="s">
        <v>745</v>
      </c>
      <c r="C36" s="306">
        <f>'1.1 Current State (Building)'!C29</f>
        <v>0</v>
      </c>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row>
    <row r="37" spans="1:344" ht="15.75" thickBot="1">
      <c r="A37" s="307" t="str">
        <f>'1.1 Current State (Building)'!A30</f>
        <v>Please specify here</v>
      </c>
      <c r="B37" s="255" t="s">
        <v>517</v>
      </c>
      <c r="C37" s="308">
        <f>'1.1 Current State (Building)'!C30</f>
        <v>0</v>
      </c>
      <c r="D37" s="231">
        <f>C37</f>
        <v>0</v>
      </c>
      <c r="E37" s="231">
        <f>D37*(1+$C$36)</f>
        <v>0</v>
      </c>
      <c r="F37" s="231">
        <f t="shared" ref="F37:BB37" si="34">E37*(1+$C$36)</f>
        <v>0</v>
      </c>
      <c r="G37" s="231">
        <f t="shared" si="34"/>
        <v>0</v>
      </c>
      <c r="H37" s="231">
        <f t="shared" si="34"/>
        <v>0</v>
      </c>
      <c r="I37" s="231">
        <f t="shared" si="34"/>
        <v>0</v>
      </c>
      <c r="J37" s="231">
        <f t="shared" si="34"/>
        <v>0</v>
      </c>
      <c r="K37" s="231">
        <f t="shared" si="34"/>
        <v>0</v>
      </c>
      <c r="L37" s="231">
        <f t="shared" si="34"/>
        <v>0</v>
      </c>
      <c r="M37" s="231">
        <f t="shared" si="34"/>
        <v>0</v>
      </c>
      <c r="N37" s="231">
        <f t="shared" si="34"/>
        <v>0</v>
      </c>
      <c r="O37" s="231">
        <f t="shared" si="34"/>
        <v>0</v>
      </c>
      <c r="P37" s="231">
        <f t="shared" si="34"/>
        <v>0</v>
      </c>
      <c r="Q37" s="231">
        <f t="shared" si="34"/>
        <v>0</v>
      </c>
      <c r="R37" s="231">
        <f t="shared" si="34"/>
        <v>0</v>
      </c>
      <c r="S37" s="231">
        <f t="shared" si="34"/>
        <v>0</v>
      </c>
      <c r="T37" s="231">
        <f t="shared" si="34"/>
        <v>0</v>
      </c>
      <c r="U37" s="231">
        <f t="shared" si="34"/>
        <v>0</v>
      </c>
      <c r="V37" s="231">
        <f t="shared" si="34"/>
        <v>0</v>
      </c>
      <c r="W37" s="231">
        <f t="shared" si="34"/>
        <v>0</v>
      </c>
      <c r="X37" s="231">
        <f t="shared" si="34"/>
        <v>0</v>
      </c>
      <c r="Y37" s="231">
        <f t="shared" si="34"/>
        <v>0</v>
      </c>
      <c r="Z37" s="231">
        <f t="shared" si="34"/>
        <v>0</v>
      </c>
      <c r="AA37" s="231">
        <f t="shared" si="34"/>
        <v>0</v>
      </c>
      <c r="AB37" s="231">
        <f t="shared" si="34"/>
        <v>0</v>
      </c>
      <c r="AC37" s="231">
        <f t="shared" si="34"/>
        <v>0</v>
      </c>
      <c r="AD37" s="231">
        <f t="shared" si="34"/>
        <v>0</v>
      </c>
      <c r="AE37" s="231">
        <f t="shared" si="34"/>
        <v>0</v>
      </c>
      <c r="AF37" s="231">
        <f t="shared" si="34"/>
        <v>0</v>
      </c>
      <c r="AG37" s="231">
        <f t="shared" si="34"/>
        <v>0</v>
      </c>
      <c r="AH37" s="231">
        <f t="shared" si="34"/>
        <v>0</v>
      </c>
      <c r="AI37" s="231">
        <f t="shared" si="34"/>
        <v>0</v>
      </c>
      <c r="AJ37" s="231">
        <f t="shared" si="34"/>
        <v>0</v>
      </c>
      <c r="AK37" s="231">
        <f t="shared" si="34"/>
        <v>0</v>
      </c>
      <c r="AL37" s="231">
        <f t="shared" si="34"/>
        <v>0</v>
      </c>
      <c r="AM37" s="231">
        <f t="shared" si="34"/>
        <v>0</v>
      </c>
      <c r="AN37" s="231">
        <f t="shared" si="34"/>
        <v>0</v>
      </c>
      <c r="AO37" s="231">
        <f t="shared" si="34"/>
        <v>0</v>
      </c>
      <c r="AP37" s="231">
        <f t="shared" si="34"/>
        <v>0</v>
      </c>
      <c r="AQ37" s="231">
        <f t="shared" si="34"/>
        <v>0</v>
      </c>
      <c r="AR37" s="231">
        <f t="shared" si="34"/>
        <v>0</v>
      </c>
      <c r="AS37" s="231">
        <f t="shared" si="34"/>
        <v>0</v>
      </c>
      <c r="AT37" s="231">
        <f t="shared" si="34"/>
        <v>0</v>
      </c>
      <c r="AU37" s="231">
        <f t="shared" si="34"/>
        <v>0</v>
      </c>
      <c r="AV37" s="231">
        <f t="shared" si="34"/>
        <v>0</v>
      </c>
      <c r="AW37" s="231">
        <f t="shared" si="34"/>
        <v>0</v>
      </c>
      <c r="AX37" s="231">
        <f t="shared" si="34"/>
        <v>0</v>
      </c>
      <c r="AY37" s="231">
        <f t="shared" si="34"/>
        <v>0</v>
      </c>
      <c r="AZ37" s="231">
        <f t="shared" si="34"/>
        <v>0</v>
      </c>
      <c r="BA37" s="231">
        <f t="shared" si="34"/>
        <v>0</v>
      </c>
      <c r="BB37" s="238">
        <f t="shared" si="34"/>
        <v>0</v>
      </c>
      <c r="BC37" s="231">
        <f t="shared" ref="BC37:CH37" si="35">BB37*$C$39</f>
        <v>0</v>
      </c>
      <c r="BD37" s="231">
        <f t="shared" si="35"/>
        <v>0</v>
      </c>
      <c r="BE37" s="231">
        <f t="shared" si="35"/>
        <v>0</v>
      </c>
      <c r="BF37" s="231">
        <f t="shared" si="35"/>
        <v>0</v>
      </c>
      <c r="BG37" s="231">
        <f t="shared" si="35"/>
        <v>0</v>
      </c>
      <c r="BH37" s="231">
        <f t="shared" si="35"/>
        <v>0</v>
      </c>
      <c r="BI37" s="231">
        <f t="shared" si="35"/>
        <v>0</v>
      </c>
      <c r="BJ37" s="231">
        <f t="shared" si="35"/>
        <v>0</v>
      </c>
      <c r="BK37" s="231">
        <f t="shared" si="35"/>
        <v>0</v>
      </c>
      <c r="BL37" s="231">
        <f t="shared" si="35"/>
        <v>0</v>
      </c>
      <c r="BM37" s="231">
        <f t="shared" si="35"/>
        <v>0</v>
      </c>
      <c r="BN37" s="231">
        <f t="shared" si="35"/>
        <v>0</v>
      </c>
      <c r="BO37" s="231">
        <f t="shared" si="35"/>
        <v>0</v>
      </c>
      <c r="BP37" s="231">
        <f t="shared" si="35"/>
        <v>0</v>
      </c>
      <c r="BQ37" s="231">
        <f t="shared" si="35"/>
        <v>0</v>
      </c>
      <c r="BR37" s="231">
        <f t="shared" si="35"/>
        <v>0</v>
      </c>
      <c r="BS37" s="231">
        <f t="shared" si="35"/>
        <v>0</v>
      </c>
      <c r="BT37" s="231">
        <f t="shared" si="35"/>
        <v>0</v>
      </c>
      <c r="BU37" s="231">
        <f t="shared" si="35"/>
        <v>0</v>
      </c>
      <c r="BV37" s="231">
        <f t="shared" si="35"/>
        <v>0</v>
      </c>
      <c r="BW37" s="231">
        <f t="shared" si="35"/>
        <v>0</v>
      </c>
      <c r="BX37" s="231">
        <f t="shared" si="35"/>
        <v>0</v>
      </c>
      <c r="BY37" s="231">
        <f t="shared" si="35"/>
        <v>0</v>
      </c>
      <c r="BZ37" s="231">
        <f t="shared" si="35"/>
        <v>0</v>
      </c>
      <c r="CA37" s="231">
        <f t="shared" si="35"/>
        <v>0</v>
      </c>
      <c r="CB37" s="231">
        <f t="shared" si="35"/>
        <v>0</v>
      </c>
      <c r="CC37" s="231">
        <f t="shared" si="35"/>
        <v>0</v>
      </c>
      <c r="CD37" s="231">
        <f t="shared" si="35"/>
        <v>0</v>
      </c>
      <c r="CE37" s="231">
        <f t="shared" si="35"/>
        <v>0</v>
      </c>
      <c r="CF37" s="231">
        <f t="shared" si="35"/>
        <v>0</v>
      </c>
      <c r="CG37" s="231">
        <f t="shared" si="35"/>
        <v>0</v>
      </c>
      <c r="CH37" s="231">
        <f t="shared" si="35"/>
        <v>0</v>
      </c>
      <c r="CI37" s="231">
        <f t="shared" ref="CI37:DN37" si="36">CH37*$C$39</f>
        <v>0</v>
      </c>
      <c r="CJ37" s="231">
        <f t="shared" si="36"/>
        <v>0</v>
      </c>
      <c r="CK37" s="231">
        <f t="shared" si="36"/>
        <v>0</v>
      </c>
      <c r="CL37" s="231">
        <f t="shared" si="36"/>
        <v>0</v>
      </c>
      <c r="CM37" s="231">
        <f t="shared" si="36"/>
        <v>0</v>
      </c>
      <c r="CN37" s="231">
        <f t="shared" si="36"/>
        <v>0</v>
      </c>
      <c r="CO37" s="231">
        <f t="shared" si="36"/>
        <v>0</v>
      </c>
      <c r="CP37" s="231">
        <f t="shared" si="36"/>
        <v>0</v>
      </c>
      <c r="CQ37" s="231">
        <f t="shared" si="36"/>
        <v>0</v>
      </c>
      <c r="CR37" s="231">
        <f t="shared" si="36"/>
        <v>0</v>
      </c>
      <c r="CS37" s="231">
        <f t="shared" si="36"/>
        <v>0</v>
      </c>
      <c r="CT37" s="231">
        <f t="shared" si="36"/>
        <v>0</v>
      </c>
      <c r="CU37" s="231">
        <f t="shared" si="36"/>
        <v>0</v>
      </c>
      <c r="CV37" s="231">
        <f t="shared" si="36"/>
        <v>0</v>
      </c>
      <c r="CW37" s="231">
        <f t="shared" si="36"/>
        <v>0</v>
      </c>
      <c r="CX37" s="231">
        <f t="shared" si="36"/>
        <v>0</v>
      </c>
      <c r="CY37" s="231">
        <f t="shared" si="36"/>
        <v>0</v>
      </c>
      <c r="CZ37" s="231">
        <f t="shared" si="36"/>
        <v>0</v>
      </c>
      <c r="DA37" s="231">
        <f t="shared" si="36"/>
        <v>0</v>
      </c>
      <c r="DB37" s="231">
        <f t="shared" si="36"/>
        <v>0</v>
      </c>
      <c r="DC37" s="231">
        <f t="shared" si="36"/>
        <v>0</v>
      </c>
      <c r="DD37" s="231">
        <f t="shared" si="36"/>
        <v>0</v>
      </c>
      <c r="DE37" s="231">
        <f t="shared" si="36"/>
        <v>0</v>
      </c>
      <c r="DF37" s="231">
        <f t="shared" si="36"/>
        <v>0</v>
      </c>
      <c r="DG37" s="231">
        <f t="shared" si="36"/>
        <v>0</v>
      </c>
      <c r="DH37" s="231">
        <f t="shared" si="36"/>
        <v>0</v>
      </c>
      <c r="DI37" s="231">
        <f t="shared" si="36"/>
        <v>0</v>
      </c>
      <c r="DJ37" s="231">
        <f t="shared" si="36"/>
        <v>0</v>
      </c>
      <c r="DK37" s="231">
        <f t="shared" si="36"/>
        <v>0</v>
      </c>
      <c r="DL37" s="231">
        <f t="shared" si="36"/>
        <v>0</v>
      </c>
      <c r="DM37" s="231">
        <f t="shared" si="36"/>
        <v>0</v>
      </c>
      <c r="DN37" s="231">
        <f t="shared" si="36"/>
        <v>0</v>
      </c>
      <c r="DO37" s="231">
        <f t="shared" ref="DO37:ET37" si="37">DN37*$C$39</f>
        <v>0</v>
      </c>
      <c r="DP37" s="231">
        <f t="shared" si="37"/>
        <v>0</v>
      </c>
      <c r="DQ37" s="231">
        <f t="shared" si="37"/>
        <v>0</v>
      </c>
      <c r="DR37" s="231">
        <f t="shared" si="37"/>
        <v>0</v>
      </c>
      <c r="DS37" s="231">
        <f t="shared" si="37"/>
        <v>0</v>
      </c>
      <c r="DT37" s="231">
        <f t="shared" si="37"/>
        <v>0</v>
      </c>
      <c r="DU37" s="231">
        <f t="shared" si="37"/>
        <v>0</v>
      </c>
      <c r="DV37" s="231">
        <f t="shared" si="37"/>
        <v>0</v>
      </c>
      <c r="DW37" s="231">
        <f t="shared" si="37"/>
        <v>0</v>
      </c>
      <c r="DX37" s="231">
        <f t="shared" si="37"/>
        <v>0</v>
      </c>
      <c r="DY37" s="231">
        <f t="shared" si="37"/>
        <v>0</v>
      </c>
      <c r="DZ37" s="231">
        <f t="shared" si="37"/>
        <v>0</v>
      </c>
      <c r="EA37" s="231">
        <f t="shared" si="37"/>
        <v>0</v>
      </c>
      <c r="EB37" s="231">
        <f t="shared" si="37"/>
        <v>0</v>
      </c>
      <c r="EC37" s="231">
        <f t="shared" si="37"/>
        <v>0</v>
      </c>
      <c r="ED37" s="231">
        <f t="shared" si="37"/>
        <v>0</v>
      </c>
      <c r="EE37" s="231">
        <f t="shared" si="37"/>
        <v>0</v>
      </c>
      <c r="EF37" s="231">
        <f t="shared" si="37"/>
        <v>0</v>
      </c>
      <c r="EG37" s="231">
        <f t="shared" si="37"/>
        <v>0</v>
      </c>
      <c r="EH37" s="231">
        <f t="shared" si="37"/>
        <v>0</v>
      </c>
      <c r="EI37" s="231">
        <f t="shared" si="37"/>
        <v>0</v>
      </c>
      <c r="EJ37" s="231">
        <f t="shared" si="37"/>
        <v>0</v>
      </c>
      <c r="EK37" s="231">
        <f t="shared" si="37"/>
        <v>0</v>
      </c>
      <c r="EL37" s="231">
        <f t="shared" si="37"/>
        <v>0</v>
      </c>
      <c r="EM37" s="231">
        <f t="shared" si="37"/>
        <v>0</v>
      </c>
      <c r="EN37" s="231">
        <f t="shared" si="37"/>
        <v>0</v>
      </c>
      <c r="EO37" s="231">
        <f t="shared" si="37"/>
        <v>0</v>
      </c>
      <c r="EP37" s="231">
        <f t="shared" si="37"/>
        <v>0</v>
      </c>
      <c r="EQ37" s="231">
        <f t="shared" si="37"/>
        <v>0</v>
      </c>
      <c r="ER37" s="231">
        <f t="shared" si="37"/>
        <v>0</v>
      </c>
      <c r="ES37" s="231">
        <f t="shared" si="37"/>
        <v>0</v>
      </c>
      <c r="ET37" s="231">
        <f t="shared" si="37"/>
        <v>0</v>
      </c>
      <c r="EU37" s="231">
        <f t="shared" ref="EU37:FZ37" si="38">ET37*$C$39</f>
        <v>0</v>
      </c>
      <c r="EV37" s="231">
        <f t="shared" si="38"/>
        <v>0</v>
      </c>
      <c r="EW37" s="231">
        <f t="shared" si="38"/>
        <v>0</v>
      </c>
      <c r="EX37" s="231">
        <f t="shared" si="38"/>
        <v>0</v>
      </c>
      <c r="EY37" s="231">
        <f t="shared" si="38"/>
        <v>0</v>
      </c>
      <c r="EZ37" s="231">
        <f t="shared" si="38"/>
        <v>0</v>
      </c>
      <c r="FA37" s="231">
        <f t="shared" si="38"/>
        <v>0</v>
      </c>
      <c r="FB37" s="231">
        <f t="shared" si="38"/>
        <v>0</v>
      </c>
      <c r="FC37" s="231">
        <f t="shared" si="38"/>
        <v>0</v>
      </c>
      <c r="FD37" s="231">
        <f t="shared" si="38"/>
        <v>0</v>
      </c>
      <c r="FE37" s="231">
        <f t="shared" si="38"/>
        <v>0</v>
      </c>
      <c r="FF37" s="231">
        <f t="shared" si="38"/>
        <v>0</v>
      </c>
      <c r="FG37" s="231">
        <f t="shared" si="38"/>
        <v>0</v>
      </c>
      <c r="FH37" s="231">
        <f t="shared" si="38"/>
        <v>0</v>
      </c>
      <c r="FI37" s="231">
        <f t="shared" si="38"/>
        <v>0</v>
      </c>
      <c r="FJ37" s="231">
        <f t="shared" si="38"/>
        <v>0</v>
      </c>
      <c r="FK37" s="231">
        <f t="shared" si="38"/>
        <v>0</v>
      </c>
      <c r="FL37" s="231">
        <f t="shared" si="38"/>
        <v>0</v>
      </c>
      <c r="FM37" s="231">
        <f t="shared" si="38"/>
        <v>0</v>
      </c>
      <c r="FN37" s="231">
        <f t="shared" si="38"/>
        <v>0</v>
      </c>
      <c r="FO37" s="231">
        <f t="shared" si="38"/>
        <v>0</v>
      </c>
      <c r="FP37" s="231">
        <f t="shared" si="38"/>
        <v>0</v>
      </c>
      <c r="FQ37" s="231">
        <f t="shared" si="38"/>
        <v>0</v>
      </c>
      <c r="FR37" s="231">
        <f t="shared" si="38"/>
        <v>0</v>
      </c>
      <c r="FS37" s="231">
        <f t="shared" si="38"/>
        <v>0</v>
      </c>
      <c r="FT37" s="231">
        <f t="shared" si="38"/>
        <v>0</v>
      </c>
      <c r="FU37" s="231">
        <f t="shared" si="38"/>
        <v>0</v>
      </c>
      <c r="FV37" s="231">
        <f t="shared" si="38"/>
        <v>0</v>
      </c>
      <c r="FW37" s="231">
        <f t="shared" si="38"/>
        <v>0</v>
      </c>
      <c r="FX37" s="231">
        <f t="shared" si="38"/>
        <v>0</v>
      </c>
      <c r="FY37" s="231">
        <f t="shared" si="38"/>
        <v>0</v>
      </c>
      <c r="FZ37" s="231">
        <f t="shared" si="38"/>
        <v>0</v>
      </c>
      <c r="GA37" s="231">
        <f t="shared" ref="GA37:HF37" si="39">FZ37*$C$39</f>
        <v>0</v>
      </c>
      <c r="GB37" s="231">
        <f t="shared" si="39"/>
        <v>0</v>
      </c>
      <c r="GC37" s="231">
        <f t="shared" si="39"/>
        <v>0</v>
      </c>
      <c r="GD37" s="231">
        <f t="shared" si="39"/>
        <v>0</v>
      </c>
      <c r="GE37" s="231">
        <f t="shared" si="39"/>
        <v>0</v>
      </c>
      <c r="GF37" s="231">
        <f t="shared" si="39"/>
        <v>0</v>
      </c>
      <c r="GG37" s="231">
        <f t="shared" si="39"/>
        <v>0</v>
      </c>
      <c r="GH37" s="231">
        <f t="shared" si="39"/>
        <v>0</v>
      </c>
      <c r="GI37" s="231">
        <f t="shared" si="39"/>
        <v>0</v>
      </c>
      <c r="GJ37" s="231">
        <f t="shared" si="39"/>
        <v>0</v>
      </c>
      <c r="GK37" s="231">
        <f t="shared" si="39"/>
        <v>0</v>
      </c>
      <c r="GL37" s="231">
        <f t="shared" si="39"/>
        <v>0</v>
      </c>
      <c r="GM37" s="231">
        <f t="shared" si="39"/>
        <v>0</v>
      </c>
      <c r="GN37" s="231">
        <f t="shared" si="39"/>
        <v>0</v>
      </c>
      <c r="GO37" s="231">
        <f t="shared" si="39"/>
        <v>0</v>
      </c>
      <c r="GP37" s="231">
        <f t="shared" si="39"/>
        <v>0</v>
      </c>
      <c r="GQ37" s="231">
        <f t="shared" si="39"/>
        <v>0</v>
      </c>
      <c r="GR37" s="231">
        <f t="shared" si="39"/>
        <v>0</v>
      </c>
      <c r="GS37" s="231">
        <f t="shared" si="39"/>
        <v>0</v>
      </c>
      <c r="GT37" s="231">
        <f t="shared" si="39"/>
        <v>0</v>
      </c>
      <c r="GU37" s="231">
        <f t="shared" si="39"/>
        <v>0</v>
      </c>
      <c r="GV37" s="231">
        <f t="shared" si="39"/>
        <v>0</v>
      </c>
      <c r="GW37" s="231">
        <f t="shared" si="39"/>
        <v>0</v>
      </c>
      <c r="GX37" s="231">
        <f t="shared" si="39"/>
        <v>0</v>
      </c>
      <c r="GY37" s="231">
        <f t="shared" si="39"/>
        <v>0</v>
      </c>
      <c r="GZ37" s="231">
        <f t="shared" si="39"/>
        <v>0</v>
      </c>
      <c r="HA37" s="231">
        <f t="shared" si="39"/>
        <v>0</v>
      </c>
      <c r="HB37" s="231">
        <f t="shared" si="39"/>
        <v>0</v>
      </c>
      <c r="HC37" s="231">
        <f t="shared" si="39"/>
        <v>0</v>
      </c>
      <c r="HD37" s="231">
        <f t="shared" si="39"/>
        <v>0</v>
      </c>
      <c r="HE37" s="231">
        <f t="shared" si="39"/>
        <v>0</v>
      </c>
      <c r="HF37" s="231">
        <f t="shared" si="39"/>
        <v>0</v>
      </c>
      <c r="HG37" s="231">
        <f t="shared" ref="HG37:II37" si="40">HF37*$C$39</f>
        <v>0</v>
      </c>
      <c r="HH37" s="231">
        <f t="shared" si="40"/>
        <v>0</v>
      </c>
      <c r="HI37" s="231">
        <f t="shared" si="40"/>
        <v>0</v>
      </c>
      <c r="HJ37" s="231">
        <f t="shared" si="40"/>
        <v>0</v>
      </c>
      <c r="HK37" s="231">
        <f t="shared" si="40"/>
        <v>0</v>
      </c>
      <c r="HL37" s="231">
        <f t="shared" si="40"/>
        <v>0</v>
      </c>
      <c r="HM37" s="231">
        <f t="shared" si="40"/>
        <v>0</v>
      </c>
      <c r="HN37" s="231">
        <f t="shared" si="40"/>
        <v>0</v>
      </c>
      <c r="HO37" s="231">
        <f t="shared" si="40"/>
        <v>0</v>
      </c>
      <c r="HP37" s="231">
        <f t="shared" si="40"/>
        <v>0</v>
      </c>
      <c r="HQ37" s="231">
        <f t="shared" si="40"/>
        <v>0</v>
      </c>
      <c r="HR37" s="231">
        <f t="shared" si="40"/>
        <v>0</v>
      </c>
      <c r="HS37" s="231">
        <f t="shared" si="40"/>
        <v>0</v>
      </c>
      <c r="HT37" s="231">
        <f t="shared" si="40"/>
        <v>0</v>
      </c>
      <c r="HU37" s="231">
        <f t="shared" si="40"/>
        <v>0</v>
      </c>
      <c r="HV37" s="231">
        <f t="shared" si="40"/>
        <v>0</v>
      </c>
      <c r="HW37" s="231">
        <f t="shared" si="40"/>
        <v>0</v>
      </c>
      <c r="HX37" s="231">
        <f t="shared" si="40"/>
        <v>0</v>
      </c>
      <c r="HY37" s="231">
        <f t="shared" si="40"/>
        <v>0</v>
      </c>
      <c r="HZ37" s="231">
        <f t="shared" si="40"/>
        <v>0</v>
      </c>
      <c r="IA37" s="231">
        <f t="shared" si="40"/>
        <v>0</v>
      </c>
      <c r="IB37" s="231">
        <f t="shared" si="40"/>
        <v>0</v>
      </c>
      <c r="IC37" s="231">
        <f t="shared" si="40"/>
        <v>0</v>
      </c>
      <c r="ID37" s="231">
        <f t="shared" si="40"/>
        <v>0</v>
      </c>
      <c r="IE37" s="231">
        <f t="shared" si="40"/>
        <v>0</v>
      </c>
      <c r="IF37" s="231">
        <f t="shared" si="40"/>
        <v>0</v>
      </c>
      <c r="IG37" s="231">
        <f t="shared" si="40"/>
        <v>0</v>
      </c>
      <c r="IH37" s="231">
        <f t="shared" si="40"/>
        <v>0</v>
      </c>
      <c r="II37" s="231">
        <f t="shared" si="40"/>
        <v>0</v>
      </c>
    </row>
    <row r="38" spans="1:344" ht="15.75" thickBot="1">
      <c r="A38" s="254"/>
      <c r="B38" s="255" t="s">
        <v>421</v>
      </c>
      <c r="C38" s="480"/>
      <c r="D38" s="234">
        <f t="shared" ref="D38:AI38" si="41">$G$10*D37</f>
        <v>0</v>
      </c>
      <c r="E38" s="234">
        <f t="shared" si="41"/>
        <v>0</v>
      </c>
      <c r="F38" s="234">
        <f t="shared" si="41"/>
        <v>0</v>
      </c>
      <c r="G38" s="234">
        <f t="shared" si="41"/>
        <v>0</v>
      </c>
      <c r="H38" s="234">
        <f t="shared" si="41"/>
        <v>0</v>
      </c>
      <c r="I38" s="234">
        <f t="shared" si="41"/>
        <v>0</v>
      </c>
      <c r="J38" s="234">
        <f t="shared" si="41"/>
        <v>0</v>
      </c>
      <c r="K38" s="234">
        <f t="shared" si="41"/>
        <v>0</v>
      </c>
      <c r="L38" s="234">
        <f t="shared" si="41"/>
        <v>0</v>
      </c>
      <c r="M38" s="234">
        <f t="shared" si="41"/>
        <v>0</v>
      </c>
      <c r="N38" s="234">
        <f t="shared" si="41"/>
        <v>0</v>
      </c>
      <c r="O38" s="234">
        <f t="shared" si="41"/>
        <v>0</v>
      </c>
      <c r="P38" s="234">
        <f t="shared" si="41"/>
        <v>0</v>
      </c>
      <c r="Q38" s="234">
        <f t="shared" si="41"/>
        <v>0</v>
      </c>
      <c r="R38" s="234">
        <f t="shared" si="41"/>
        <v>0</v>
      </c>
      <c r="S38" s="234">
        <f t="shared" si="41"/>
        <v>0</v>
      </c>
      <c r="T38" s="234">
        <f t="shared" si="41"/>
        <v>0</v>
      </c>
      <c r="U38" s="234">
        <f t="shared" si="41"/>
        <v>0</v>
      </c>
      <c r="V38" s="234">
        <f t="shared" si="41"/>
        <v>0</v>
      </c>
      <c r="W38" s="234">
        <f t="shared" si="41"/>
        <v>0</v>
      </c>
      <c r="X38" s="234">
        <f t="shared" si="41"/>
        <v>0</v>
      </c>
      <c r="Y38" s="234">
        <f t="shared" si="41"/>
        <v>0</v>
      </c>
      <c r="Z38" s="234">
        <f t="shared" si="41"/>
        <v>0</v>
      </c>
      <c r="AA38" s="234">
        <f t="shared" si="41"/>
        <v>0</v>
      </c>
      <c r="AB38" s="234">
        <f t="shared" si="41"/>
        <v>0</v>
      </c>
      <c r="AC38" s="234">
        <f t="shared" si="41"/>
        <v>0</v>
      </c>
      <c r="AD38" s="234">
        <f t="shared" si="41"/>
        <v>0</v>
      </c>
      <c r="AE38" s="234">
        <f t="shared" si="41"/>
        <v>0</v>
      </c>
      <c r="AF38" s="234">
        <f t="shared" si="41"/>
        <v>0</v>
      </c>
      <c r="AG38" s="234">
        <f t="shared" si="41"/>
        <v>0</v>
      </c>
      <c r="AH38" s="234">
        <f t="shared" si="41"/>
        <v>0</v>
      </c>
      <c r="AI38" s="234">
        <f t="shared" si="41"/>
        <v>0</v>
      </c>
      <c r="AJ38" s="234">
        <f t="shared" ref="AJ38:BB38" si="42">$G$10*AJ37</f>
        <v>0</v>
      </c>
      <c r="AK38" s="234">
        <f t="shared" si="42"/>
        <v>0</v>
      </c>
      <c r="AL38" s="234">
        <f t="shared" si="42"/>
        <v>0</v>
      </c>
      <c r="AM38" s="234">
        <f t="shared" si="42"/>
        <v>0</v>
      </c>
      <c r="AN38" s="234">
        <f t="shared" si="42"/>
        <v>0</v>
      </c>
      <c r="AO38" s="234">
        <f t="shared" si="42"/>
        <v>0</v>
      </c>
      <c r="AP38" s="234">
        <f t="shared" si="42"/>
        <v>0</v>
      </c>
      <c r="AQ38" s="234">
        <f t="shared" si="42"/>
        <v>0</v>
      </c>
      <c r="AR38" s="234">
        <f t="shared" si="42"/>
        <v>0</v>
      </c>
      <c r="AS38" s="234">
        <f t="shared" si="42"/>
        <v>0</v>
      </c>
      <c r="AT38" s="234">
        <f t="shared" si="42"/>
        <v>0</v>
      </c>
      <c r="AU38" s="234">
        <f t="shared" si="42"/>
        <v>0</v>
      </c>
      <c r="AV38" s="234">
        <f t="shared" si="42"/>
        <v>0</v>
      </c>
      <c r="AW38" s="234">
        <f t="shared" si="42"/>
        <v>0</v>
      </c>
      <c r="AX38" s="234">
        <f t="shared" si="42"/>
        <v>0</v>
      </c>
      <c r="AY38" s="234">
        <f t="shared" si="42"/>
        <v>0</v>
      </c>
      <c r="AZ38" s="234">
        <f t="shared" si="42"/>
        <v>0</v>
      </c>
      <c r="BA38" s="234">
        <f t="shared" si="42"/>
        <v>0</v>
      </c>
      <c r="BB38" s="312">
        <f t="shared" si="42"/>
        <v>0</v>
      </c>
      <c r="BC38" s="237" t="e">
        <f>#REF!*BC37</f>
        <v>#REF!</v>
      </c>
      <c r="BD38" s="237" t="e">
        <f>#REF!*BD37</f>
        <v>#REF!</v>
      </c>
      <c r="BE38" s="237" t="e">
        <f>#REF!*BE37</f>
        <v>#REF!</v>
      </c>
      <c r="BF38" s="237" t="e">
        <f>#REF!*BF37</f>
        <v>#REF!</v>
      </c>
      <c r="BG38" s="237" t="e">
        <f>#REF!*BG37</f>
        <v>#REF!</v>
      </c>
      <c r="BH38" s="237" t="e">
        <f>#REF!*BH37</f>
        <v>#REF!</v>
      </c>
      <c r="BI38" s="237" t="e">
        <f>#REF!*BI37</f>
        <v>#REF!</v>
      </c>
      <c r="BJ38" s="237" t="e">
        <f>#REF!*BJ37</f>
        <v>#REF!</v>
      </c>
      <c r="BK38" s="237" t="e">
        <f>#REF!*BK37</f>
        <v>#REF!</v>
      </c>
      <c r="BL38" s="237" t="e">
        <f>#REF!*BL37</f>
        <v>#REF!</v>
      </c>
      <c r="BM38" s="237" t="e">
        <f>#REF!*BM37</f>
        <v>#REF!</v>
      </c>
      <c r="BN38" s="237" t="e">
        <f>#REF!*BN37</f>
        <v>#REF!</v>
      </c>
      <c r="BO38" s="237" t="e">
        <f>#REF!*BO37</f>
        <v>#REF!</v>
      </c>
      <c r="BP38" s="237" t="e">
        <f>#REF!*BP37</f>
        <v>#REF!</v>
      </c>
      <c r="BQ38" s="237" t="e">
        <f>#REF!*BQ37</f>
        <v>#REF!</v>
      </c>
      <c r="BR38" s="237" t="e">
        <f>#REF!*BR37</f>
        <v>#REF!</v>
      </c>
      <c r="BS38" s="237" t="e">
        <f>#REF!*BS37</f>
        <v>#REF!</v>
      </c>
      <c r="BT38" s="237" t="e">
        <f>#REF!*BT37</f>
        <v>#REF!</v>
      </c>
      <c r="BU38" s="237" t="e">
        <f>#REF!*BU37</f>
        <v>#REF!</v>
      </c>
      <c r="BV38" s="237" t="e">
        <f>#REF!*BV37</f>
        <v>#REF!</v>
      </c>
      <c r="BW38" s="237" t="e">
        <f>#REF!*BW37</f>
        <v>#REF!</v>
      </c>
      <c r="BX38" s="237" t="e">
        <f>#REF!*BX37</f>
        <v>#REF!</v>
      </c>
      <c r="BY38" s="237" t="e">
        <f>#REF!*BY37</f>
        <v>#REF!</v>
      </c>
      <c r="BZ38" s="237" t="e">
        <f>#REF!*BZ37</f>
        <v>#REF!</v>
      </c>
      <c r="CA38" s="237" t="e">
        <f>#REF!*CA37</f>
        <v>#REF!</v>
      </c>
      <c r="CB38" s="237" t="e">
        <f>#REF!*CB37</f>
        <v>#REF!</v>
      </c>
      <c r="CC38" s="237" t="e">
        <f>#REF!*CC37</f>
        <v>#REF!</v>
      </c>
      <c r="CD38" s="237" t="e">
        <f>#REF!*CD37</f>
        <v>#REF!</v>
      </c>
      <c r="CE38" s="237" t="e">
        <f>#REF!*CE37</f>
        <v>#REF!</v>
      </c>
      <c r="CF38" s="237" t="e">
        <f>#REF!*CF37</f>
        <v>#REF!</v>
      </c>
      <c r="CG38" s="237" t="e">
        <f>#REF!*CG37</f>
        <v>#REF!</v>
      </c>
      <c r="CH38" s="237" t="e">
        <f>#REF!*CH37</f>
        <v>#REF!</v>
      </c>
      <c r="CI38" s="237" t="e">
        <f>#REF!*CI37</f>
        <v>#REF!</v>
      </c>
      <c r="CJ38" s="237" t="e">
        <f>#REF!*CJ37</f>
        <v>#REF!</v>
      </c>
      <c r="CK38" s="237" t="e">
        <f>#REF!*CK37</f>
        <v>#REF!</v>
      </c>
      <c r="CL38" s="237" t="e">
        <f>#REF!*CL37</f>
        <v>#REF!</v>
      </c>
      <c r="CM38" s="237" t="e">
        <f>#REF!*CM37</f>
        <v>#REF!</v>
      </c>
      <c r="CN38" s="237" t="e">
        <f>#REF!*CN37</f>
        <v>#REF!</v>
      </c>
      <c r="CO38" s="237" t="e">
        <f>#REF!*CO37</f>
        <v>#REF!</v>
      </c>
      <c r="CP38" s="237" t="e">
        <f>#REF!*CP37</f>
        <v>#REF!</v>
      </c>
      <c r="CQ38" s="237" t="e">
        <f>#REF!*CQ37</f>
        <v>#REF!</v>
      </c>
      <c r="CR38" s="237" t="e">
        <f>#REF!*CR37</f>
        <v>#REF!</v>
      </c>
      <c r="CS38" s="237" t="e">
        <f>#REF!*CS37</f>
        <v>#REF!</v>
      </c>
      <c r="CT38" s="237" t="e">
        <f>#REF!*CT37</f>
        <v>#REF!</v>
      </c>
      <c r="CU38" s="237" t="e">
        <f>#REF!*CU37</f>
        <v>#REF!</v>
      </c>
      <c r="CV38" s="237" t="e">
        <f>#REF!*CV37</f>
        <v>#REF!</v>
      </c>
      <c r="CW38" s="237" t="e">
        <f>#REF!*CW37</f>
        <v>#REF!</v>
      </c>
      <c r="CX38" s="237" t="e">
        <f>#REF!*CX37</f>
        <v>#REF!</v>
      </c>
      <c r="CY38" s="237" t="e">
        <f>#REF!*CY37</f>
        <v>#REF!</v>
      </c>
      <c r="CZ38" s="237" t="e">
        <f>#REF!*CZ37</f>
        <v>#REF!</v>
      </c>
      <c r="DA38" s="237" t="e">
        <f>#REF!*DA37</f>
        <v>#REF!</v>
      </c>
      <c r="DB38" s="237" t="e">
        <f>#REF!*DB37</f>
        <v>#REF!</v>
      </c>
      <c r="DC38" s="237" t="e">
        <f>#REF!*DC37</f>
        <v>#REF!</v>
      </c>
      <c r="DD38" s="237" t="e">
        <f>#REF!*DD37</f>
        <v>#REF!</v>
      </c>
      <c r="DE38" s="237" t="e">
        <f>#REF!*DE37</f>
        <v>#REF!</v>
      </c>
      <c r="DF38" s="237" t="e">
        <f>#REF!*DF37</f>
        <v>#REF!</v>
      </c>
      <c r="DG38" s="237" t="e">
        <f>#REF!*DG37</f>
        <v>#REF!</v>
      </c>
      <c r="DH38" s="237" t="e">
        <f>#REF!*DH37</f>
        <v>#REF!</v>
      </c>
      <c r="DI38" s="237" t="e">
        <f>#REF!*DI37</f>
        <v>#REF!</v>
      </c>
      <c r="DJ38" s="237" t="e">
        <f>#REF!*DJ37</f>
        <v>#REF!</v>
      </c>
      <c r="DK38" s="237" t="e">
        <f>#REF!*DK37</f>
        <v>#REF!</v>
      </c>
      <c r="DL38" s="237" t="e">
        <f>#REF!*DL37</f>
        <v>#REF!</v>
      </c>
      <c r="DM38" s="237" t="e">
        <f>#REF!*DM37</f>
        <v>#REF!</v>
      </c>
      <c r="DN38" s="237" t="e">
        <f>#REF!*DN37</f>
        <v>#REF!</v>
      </c>
      <c r="DO38" s="237" t="e">
        <f>#REF!*DO37</f>
        <v>#REF!</v>
      </c>
      <c r="DP38" s="237" t="e">
        <f>#REF!*DP37</f>
        <v>#REF!</v>
      </c>
      <c r="DQ38" s="237" t="e">
        <f>#REF!*DQ37</f>
        <v>#REF!</v>
      </c>
      <c r="DR38" s="237" t="e">
        <f>#REF!*DR37</f>
        <v>#REF!</v>
      </c>
      <c r="DS38" s="237" t="e">
        <f>#REF!*DS37</f>
        <v>#REF!</v>
      </c>
      <c r="DT38" s="237" t="e">
        <f>#REF!*DT37</f>
        <v>#REF!</v>
      </c>
      <c r="DU38" s="237" t="e">
        <f>#REF!*DU37</f>
        <v>#REF!</v>
      </c>
      <c r="DV38" s="237" t="e">
        <f>#REF!*DV37</f>
        <v>#REF!</v>
      </c>
      <c r="DW38" s="237" t="e">
        <f>#REF!*DW37</f>
        <v>#REF!</v>
      </c>
      <c r="DX38" s="237" t="e">
        <f>#REF!*DX37</f>
        <v>#REF!</v>
      </c>
      <c r="DY38" s="237" t="e">
        <f>#REF!*DY37</f>
        <v>#REF!</v>
      </c>
      <c r="DZ38" s="237" t="e">
        <f>#REF!*DZ37</f>
        <v>#REF!</v>
      </c>
      <c r="EA38" s="237" t="e">
        <f>#REF!*EA37</f>
        <v>#REF!</v>
      </c>
      <c r="EB38" s="237" t="e">
        <f>#REF!*EB37</f>
        <v>#REF!</v>
      </c>
      <c r="EC38" s="237" t="e">
        <f>#REF!*EC37</f>
        <v>#REF!</v>
      </c>
      <c r="ED38" s="237" t="e">
        <f>#REF!*ED37</f>
        <v>#REF!</v>
      </c>
      <c r="EE38" s="237" t="e">
        <f>#REF!*EE37</f>
        <v>#REF!</v>
      </c>
      <c r="EF38" s="237" t="e">
        <f>#REF!*EF37</f>
        <v>#REF!</v>
      </c>
      <c r="EG38" s="237" t="e">
        <f>#REF!*EG37</f>
        <v>#REF!</v>
      </c>
      <c r="EH38" s="237" t="e">
        <f>#REF!*EH37</f>
        <v>#REF!</v>
      </c>
      <c r="EI38" s="237" t="e">
        <f>#REF!*EI37</f>
        <v>#REF!</v>
      </c>
      <c r="EJ38" s="237" t="e">
        <f>#REF!*EJ37</f>
        <v>#REF!</v>
      </c>
      <c r="EK38" s="237" t="e">
        <f>#REF!*EK37</f>
        <v>#REF!</v>
      </c>
      <c r="EL38" s="237" t="e">
        <f>#REF!*EL37</f>
        <v>#REF!</v>
      </c>
      <c r="EM38" s="237" t="e">
        <f>#REF!*EM37</f>
        <v>#REF!</v>
      </c>
      <c r="EN38" s="237" t="e">
        <f>#REF!*EN37</f>
        <v>#REF!</v>
      </c>
      <c r="EO38" s="237" t="e">
        <f>#REF!*EO37</f>
        <v>#REF!</v>
      </c>
      <c r="EP38" s="237" t="e">
        <f>#REF!*EP37</f>
        <v>#REF!</v>
      </c>
      <c r="EQ38" s="237" t="e">
        <f>#REF!*EQ37</f>
        <v>#REF!</v>
      </c>
      <c r="ER38" s="237" t="e">
        <f>#REF!*ER37</f>
        <v>#REF!</v>
      </c>
      <c r="ES38" s="237" t="e">
        <f>#REF!*ES37</f>
        <v>#REF!</v>
      </c>
      <c r="ET38" s="237" t="e">
        <f>#REF!*ET37</f>
        <v>#REF!</v>
      </c>
      <c r="EU38" s="237" t="e">
        <f>#REF!*EU37</f>
        <v>#REF!</v>
      </c>
      <c r="EV38" s="237" t="e">
        <f>#REF!*EV37</f>
        <v>#REF!</v>
      </c>
      <c r="EW38" s="237" t="e">
        <f>#REF!*EW37</f>
        <v>#REF!</v>
      </c>
      <c r="EX38" s="237" t="e">
        <f>#REF!*EX37</f>
        <v>#REF!</v>
      </c>
      <c r="EY38" s="237" t="e">
        <f>#REF!*EY37</f>
        <v>#REF!</v>
      </c>
      <c r="EZ38" s="237" t="e">
        <f>#REF!*EZ37</f>
        <v>#REF!</v>
      </c>
      <c r="FA38" s="237" t="e">
        <f>#REF!*FA37</f>
        <v>#REF!</v>
      </c>
      <c r="FB38" s="237" t="e">
        <f>#REF!*FB37</f>
        <v>#REF!</v>
      </c>
      <c r="FC38" s="237" t="e">
        <f>#REF!*FC37</f>
        <v>#REF!</v>
      </c>
      <c r="FD38" s="237" t="e">
        <f>#REF!*FD37</f>
        <v>#REF!</v>
      </c>
      <c r="FE38" s="237" t="e">
        <f>#REF!*FE37</f>
        <v>#REF!</v>
      </c>
      <c r="FF38" s="237" t="e">
        <f>#REF!*FF37</f>
        <v>#REF!</v>
      </c>
      <c r="FG38" s="237" t="e">
        <f>#REF!*FG37</f>
        <v>#REF!</v>
      </c>
      <c r="FH38" s="237" t="e">
        <f>#REF!*FH37</f>
        <v>#REF!</v>
      </c>
      <c r="FI38" s="237" t="e">
        <f>#REF!*FI37</f>
        <v>#REF!</v>
      </c>
      <c r="FJ38" s="237" t="e">
        <f>#REF!*FJ37</f>
        <v>#REF!</v>
      </c>
      <c r="FK38" s="237" t="e">
        <f>#REF!*FK37</f>
        <v>#REF!</v>
      </c>
      <c r="FL38" s="237" t="e">
        <f>#REF!*FL37</f>
        <v>#REF!</v>
      </c>
      <c r="FM38" s="237" t="e">
        <f>#REF!*FM37</f>
        <v>#REF!</v>
      </c>
      <c r="FN38" s="237" t="e">
        <f>#REF!*FN37</f>
        <v>#REF!</v>
      </c>
      <c r="FO38" s="237" t="e">
        <f>#REF!*FO37</f>
        <v>#REF!</v>
      </c>
      <c r="FP38" s="237" t="e">
        <f>#REF!*FP37</f>
        <v>#REF!</v>
      </c>
      <c r="FQ38" s="237" t="e">
        <f>#REF!*FQ37</f>
        <v>#REF!</v>
      </c>
      <c r="FR38" s="237" t="e">
        <f>#REF!*FR37</f>
        <v>#REF!</v>
      </c>
      <c r="FS38" s="237" t="e">
        <f>#REF!*FS37</f>
        <v>#REF!</v>
      </c>
      <c r="FT38" s="237" t="e">
        <f>#REF!*FT37</f>
        <v>#REF!</v>
      </c>
      <c r="FU38" s="237" t="e">
        <f>#REF!*FU37</f>
        <v>#REF!</v>
      </c>
      <c r="FV38" s="237" t="e">
        <f>#REF!*FV37</f>
        <v>#REF!</v>
      </c>
      <c r="FW38" s="237" t="e">
        <f>#REF!*FW37</f>
        <v>#REF!</v>
      </c>
      <c r="FX38" s="237" t="e">
        <f>#REF!*FX37</f>
        <v>#REF!</v>
      </c>
      <c r="FY38" s="237" t="e">
        <f>#REF!*FY37</f>
        <v>#REF!</v>
      </c>
      <c r="FZ38" s="237" t="e">
        <f>#REF!*FZ37</f>
        <v>#REF!</v>
      </c>
      <c r="GA38" s="237" t="e">
        <f>#REF!*GA37</f>
        <v>#REF!</v>
      </c>
      <c r="GB38" s="237" t="e">
        <f>#REF!*GB37</f>
        <v>#REF!</v>
      </c>
      <c r="GC38" s="237" t="e">
        <f>#REF!*GC37</f>
        <v>#REF!</v>
      </c>
      <c r="GD38" s="237" t="e">
        <f>#REF!*GD37</f>
        <v>#REF!</v>
      </c>
      <c r="GE38" s="237" t="e">
        <f>#REF!*GE37</f>
        <v>#REF!</v>
      </c>
      <c r="GF38" s="237" t="e">
        <f>#REF!*GF37</f>
        <v>#REF!</v>
      </c>
      <c r="GG38" s="237" t="e">
        <f>#REF!*GG37</f>
        <v>#REF!</v>
      </c>
      <c r="GH38" s="237" t="e">
        <f>#REF!*GH37</f>
        <v>#REF!</v>
      </c>
      <c r="GI38" s="237" t="e">
        <f>#REF!*GI37</f>
        <v>#REF!</v>
      </c>
      <c r="GJ38" s="237" t="e">
        <f>#REF!*GJ37</f>
        <v>#REF!</v>
      </c>
      <c r="GK38" s="237" t="e">
        <f>#REF!*GK37</f>
        <v>#REF!</v>
      </c>
      <c r="GL38" s="237" t="e">
        <f>#REF!*GL37</f>
        <v>#REF!</v>
      </c>
      <c r="GM38" s="237" t="e">
        <f>#REF!*GM37</f>
        <v>#REF!</v>
      </c>
      <c r="GN38" s="237" t="e">
        <f>#REF!*GN37</f>
        <v>#REF!</v>
      </c>
      <c r="GO38" s="237" t="e">
        <f>#REF!*GO37</f>
        <v>#REF!</v>
      </c>
      <c r="GP38" s="237" t="e">
        <f>#REF!*GP37</f>
        <v>#REF!</v>
      </c>
      <c r="GQ38" s="237" t="e">
        <f>#REF!*GQ37</f>
        <v>#REF!</v>
      </c>
      <c r="GR38" s="237" t="e">
        <f>#REF!*GR37</f>
        <v>#REF!</v>
      </c>
      <c r="GS38" s="237" t="e">
        <f>#REF!*GS37</f>
        <v>#REF!</v>
      </c>
      <c r="GT38" s="237" t="e">
        <f>#REF!*GT37</f>
        <v>#REF!</v>
      </c>
      <c r="GU38" s="237" t="e">
        <f>#REF!*GU37</f>
        <v>#REF!</v>
      </c>
      <c r="GV38" s="237" t="e">
        <f>#REF!*GV37</f>
        <v>#REF!</v>
      </c>
      <c r="GW38" s="237" t="e">
        <f>#REF!*GW37</f>
        <v>#REF!</v>
      </c>
      <c r="GX38" s="237" t="e">
        <f>#REF!*GX37</f>
        <v>#REF!</v>
      </c>
      <c r="GY38" s="237" t="e">
        <f>#REF!*GY37</f>
        <v>#REF!</v>
      </c>
      <c r="GZ38" s="237" t="e">
        <f>#REF!*GZ37</f>
        <v>#REF!</v>
      </c>
      <c r="HA38" s="237" t="e">
        <f>#REF!*HA37</f>
        <v>#REF!</v>
      </c>
      <c r="HB38" s="237" t="e">
        <f>#REF!*HB37</f>
        <v>#REF!</v>
      </c>
      <c r="HC38" s="237" t="e">
        <f>#REF!*HC37</f>
        <v>#REF!</v>
      </c>
      <c r="HD38" s="237" t="e">
        <f>#REF!*HD37</f>
        <v>#REF!</v>
      </c>
      <c r="HE38" s="237" t="e">
        <f>#REF!*HE37</f>
        <v>#REF!</v>
      </c>
      <c r="HF38" s="237" t="e">
        <f>#REF!*HF37</f>
        <v>#REF!</v>
      </c>
      <c r="HG38" s="237" t="e">
        <f>#REF!*HG37</f>
        <v>#REF!</v>
      </c>
      <c r="HH38" s="237" t="e">
        <f>#REF!*HH37</f>
        <v>#REF!</v>
      </c>
      <c r="HI38" s="237" t="e">
        <f>#REF!*HI37</f>
        <v>#REF!</v>
      </c>
      <c r="HJ38" s="237" t="e">
        <f>#REF!*HJ37</f>
        <v>#REF!</v>
      </c>
      <c r="HK38" s="237" t="e">
        <f>#REF!*HK37</f>
        <v>#REF!</v>
      </c>
      <c r="HL38" s="237" t="e">
        <f>#REF!*HL37</f>
        <v>#REF!</v>
      </c>
      <c r="HM38" s="237" t="e">
        <f>#REF!*HM37</f>
        <v>#REF!</v>
      </c>
      <c r="HN38" s="237" t="e">
        <f>#REF!*HN37</f>
        <v>#REF!</v>
      </c>
      <c r="HO38" s="237" t="e">
        <f>#REF!*HO37</f>
        <v>#REF!</v>
      </c>
      <c r="HP38" s="237" t="e">
        <f>#REF!*HP37</f>
        <v>#REF!</v>
      </c>
      <c r="HQ38" s="237" t="e">
        <f>#REF!*HQ37</f>
        <v>#REF!</v>
      </c>
      <c r="HR38" s="237" t="e">
        <f>#REF!*HR37</f>
        <v>#REF!</v>
      </c>
      <c r="HS38" s="237" t="e">
        <f>#REF!*HS37</f>
        <v>#REF!</v>
      </c>
      <c r="HT38" s="237" t="e">
        <f>#REF!*HT37</f>
        <v>#REF!</v>
      </c>
      <c r="HU38" s="237" t="e">
        <f>#REF!*HU37</f>
        <v>#REF!</v>
      </c>
      <c r="HV38" s="237" t="e">
        <f>#REF!*HV37</f>
        <v>#REF!</v>
      </c>
      <c r="HW38" s="237" t="e">
        <f>#REF!*HW37</f>
        <v>#REF!</v>
      </c>
      <c r="HX38" s="237" t="e">
        <f>#REF!*HX37</f>
        <v>#REF!</v>
      </c>
      <c r="HY38" s="237" t="e">
        <f>#REF!*HY37</f>
        <v>#REF!</v>
      </c>
      <c r="HZ38" s="237" t="e">
        <f>#REF!*HZ37</f>
        <v>#REF!</v>
      </c>
      <c r="IA38" s="237" t="e">
        <f>#REF!*IA37</f>
        <v>#REF!</v>
      </c>
      <c r="IB38" s="237" t="e">
        <f>#REF!*IB37</f>
        <v>#REF!</v>
      </c>
      <c r="IC38" s="237" t="e">
        <f>#REF!*IC37</f>
        <v>#REF!</v>
      </c>
      <c r="ID38" s="237" t="e">
        <f>#REF!*ID37</f>
        <v>#REF!</v>
      </c>
      <c r="IE38" s="237" t="e">
        <f>#REF!*IE37</f>
        <v>#REF!</v>
      </c>
      <c r="IF38" s="237" t="e">
        <f>#REF!*IF37</f>
        <v>#REF!</v>
      </c>
      <c r="IG38" s="237" t="e">
        <f>#REF!*IG37</f>
        <v>#REF!</v>
      </c>
      <c r="IH38" s="237" t="e">
        <f>#REF!*IH37</f>
        <v>#REF!</v>
      </c>
      <c r="II38" s="237" t="e">
        <f>#REF!*II37</f>
        <v>#REF!</v>
      </c>
    </row>
    <row r="39" spans="1:344" hidden="1">
      <c r="B39" s="232"/>
      <c r="C39" s="235">
        <f>1+C36</f>
        <v>1</v>
      </c>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7"/>
      <c r="DW39" s="237"/>
      <c r="DX39" s="237"/>
      <c r="DY39" s="237"/>
      <c r="DZ39" s="237"/>
      <c r="EA39" s="237"/>
      <c r="EB39" s="237"/>
      <c r="EC39" s="237"/>
      <c r="ED39" s="237"/>
      <c r="EE39" s="237"/>
      <c r="EF39" s="237"/>
      <c r="EG39" s="237"/>
      <c r="EH39" s="237"/>
      <c r="EI39" s="237"/>
      <c r="EJ39" s="237"/>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7"/>
      <c r="FG39" s="237"/>
      <c r="FH39" s="237"/>
      <c r="FI39" s="237"/>
      <c r="FJ39" s="237"/>
      <c r="FK39" s="237"/>
      <c r="FL39" s="237"/>
      <c r="FM39" s="237"/>
      <c r="FN39" s="237"/>
      <c r="FO39" s="237"/>
      <c r="FP39" s="237"/>
      <c r="FQ39" s="237"/>
      <c r="FR39" s="237"/>
      <c r="FS39" s="237"/>
      <c r="FT39" s="237"/>
      <c r="FU39" s="237"/>
      <c r="FV39" s="237"/>
      <c r="FW39" s="237"/>
      <c r="FX39" s="237"/>
      <c r="FY39" s="237"/>
      <c r="FZ39" s="237"/>
      <c r="GA39" s="237"/>
      <c r="GB39" s="237"/>
      <c r="GC39" s="237"/>
      <c r="GD39" s="237"/>
      <c r="GE39" s="237"/>
      <c r="GF39" s="237"/>
      <c r="GG39" s="237"/>
      <c r="GH39" s="237"/>
      <c r="GI39" s="237"/>
      <c r="GJ39" s="237"/>
      <c r="GK39" s="237"/>
      <c r="GL39" s="237"/>
      <c r="GM39" s="237"/>
      <c r="GN39" s="237"/>
      <c r="GO39" s="237"/>
      <c r="GP39" s="237"/>
      <c r="GQ39" s="237"/>
      <c r="GR39" s="237"/>
      <c r="GS39" s="237"/>
      <c r="GT39" s="237"/>
      <c r="GU39" s="237"/>
      <c r="GV39" s="237"/>
      <c r="GW39" s="237"/>
      <c r="GX39" s="237"/>
      <c r="GY39" s="237"/>
      <c r="GZ39" s="237"/>
      <c r="HA39" s="237"/>
      <c r="HB39" s="237"/>
      <c r="HC39" s="237"/>
      <c r="HD39" s="237"/>
      <c r="HE39" s="237"/>
      <c r="HF39" s="237"/>
      <c r="HG39" s="237"/>
      <c r="HH39" s="237"/>
      <c r="HI39" s="237"/>
      <c r="HJ39" s="237"/>
      <c r="HK39" s="237"/>
      <c r="HL39" s="237"/>
      <c r="HM39" s="237"/>
      <c r="HN39" s="237"/>
      <c r="HO39" s="237"/>
      <c r="HP39" s="237"/>
      <c r="HQ39" s="237"/>
      <c r="HR39" s="237"/>
      <c r="HS39" s="237"/>
      <c r="HT39" s="237"/>
      <c r="HU39" s="237"/>
      <c r="HV39" s="237"/>
      <c r="HW39" s="237"/>
      <c r="HX39" s="237"/>
      <c r="HY39" s="237"/>
      <c r="HZ39" s="237"/>
      <c r="IA39" s="237"/>
      <c r="IB39" s="237"/>
      <c r="IC39" s="237"/>
      <c r="ID39" s="237"/>
      <c r="IE39" s="237"/>
      <c r="IF39" s="237"/>
      <c r="IG39" s="237"/>
      <c r="IH39" s="237"/>
      <c r="II39" s="237"/>
    </row>
    <row r="40" spans="1:344">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row>
    <row r="41" spans="1:344" s="227" customFormat="1" ht="16.5" customHeight="1" thickBot="1">
      <c r="B41" s="222"/>
      <c r="D41" s="228" t="s">
        <v>2</v>
      </c>
      <c r="E41" s="228" t="s">
        <v>1</v>
      </c>
      <c r="F41" s="228" t="s">
        <v>3</v>
      </c>
      <c r="G41" s="228" t="s">
        <v>4</v>
      </c>
      <c r="H41" s="228" t="s">
        <v>5</v>
      </c>
      <c r="I41" s="228" t="s">
        <v>6</v>
      </c>
      <c r="J41" s="228" t="s">
        <v>7</v>
      </c>
      <c r="K41" s="228" t="s">
        <v>8</v>
      </c>
      <c r="L41" s="228" t="s">
        <v>9</v>
      </c>
      <c r="M41" s="228" t="s">
        <v>10</v>
      </c>
      <c r="N41" s="228" t="s">
        <v>11</v>
      </c>
      <c r="O41" s="228" t="s">
        <v>12</v>
      </c>
      <c r="P41" s="228" t="s">
        <v>13</v>
      </c>
      <c r="Q41" s="228" t="s">
        <v>14</v>
      </c>
      <c r="R41" s="228" t="s">
        <v>15</v>
      </c>
      <c r="S41" s="228" t="s">
        <v>16</v>
      </c>
      <c r="T41" s="228" t="s">
        <v>17</v>
      </c>
      <c r="U41" s="228" t="s">
        <v>18</v>
      </c>
      <c r="V41" s="228" t="s">
        <v>19</v>
      </c>
      <c r="W41" s="228" t="s">
        <v>20</v>
      </c>
      <c r="X41" s="228" t="s">
        <v>21</v>
      </c>
      <c r="Y41" s="228" t="s">
        <v>22</v>
      </c>
      <c r="Z41" s="228" t="s">
        <v>23</v>
      </c>
      <c r="AA41" s="228" t="s">
        <v>24</v>
      </c>
      <c r="AB41" s="228" t="s">
        <v>25</v>
      </c>
      <c r="AC41" s="228" t="s">
        <v>26</v>
      </c>
      <c r="AD41" s="228" t="s">
        <v>27</v>
      </c>
      <c r="AE41" s="228" t="s">
        <v>28</v>
      </c>
      <c r="AF41" s="228" t="s">
        <v>29</v>
      </c>
      <c r="AG41" s="228" t="s">
        <v>30</v>
      </c>
      <c r="AH41" s="228" t="s">
        <v>31</v>
      </c>
      <c r="AI41" s="228" t="s">
        <v>32</v>
      </c>
      <c r="AJ41" s="228" t="s">
        <v>33</v>
      </c>
      <c r="AK41" s="228" t="s">
        <v>34</v>
      </c>
      <c r="AL41" s="228" t="s">
        <v>35</v>
      </c>
      <c r="AM41" s="228" t="s">
        <v>36</v>
      </c>
      <c r="AN41" s="228" t="s">
        <v>37</v>
      </c>
      <c r="AO41" s="228" t="s">
        <v>38</v>
      </c>
      <c r="AP41" s="228" t="s">
        <v>39</v>
      </c>
      <c r="AQ41" s="228" t="s">
        <v>40</v>
      </c>
      <c r="AR41" s="228" t="s">
        <v>41</v>
      </c>
      <c r="AS41" s="228" t="s">
        <v>42</v>
      </c>
      <c r="AT41" s="228" t="s">
        <v>43</v>
      </c>
      <c r="AU41" s="228" t="s">
        <v>44</v>
      </c>
      <c r="AV41" s="228" t="s">
        <v>45</v>
      </c>
      <c r="AW41" s="228" t="s">
        <v>46</v>
      </c>
      <c r="AX41" s="228" t="s">
        <v>47</v>
      </c>
      <c r="AY41" s="228" t="s">
        <v>48</v>
      </c>
      <c r="AZ41" s="228" t="s">
        <v>49</v>
      </c>
      <c r="BA41" s="228" t="s">
        <v>50</v>
      </c>
      <c r="BB41" s="228" t="s">
        <v>51</v>
      </c>
      <c r="BC41" s="305" t="s">
        <v>60</v>
      </c>
      <c r="BD41" s="305" t="s">
        <v>61</v>
      </c>
      <c r="BE41" s="305" t="s">
        <v>62</v>
      </c>
      <c r="BF41" s="305" t="s">
        <v>63</v>
      </c>
      <c r="BG41" s="305" t="s">
        <v>64</v>
      </c>
      <c r="BH41" s="305" t="s">
        <v>65</v>
      </c>
      <c r="BI41" s="305" t="s">
        <v>66</v>
      </c>
      <c r="BJ41" s="305" t="s">
        <v>67</v>
      </c>
      <c r="BK41" s="305" t="s">
        <v>68</v>
      </c>
      <c r="BL41" s="305" t="s">
        <v>69</v>
      </c>
      <c r="BM41" s="305" t="s">
        <v>70</v>
      </c>
      <c r="BN41" s="305" t="s">
        <v>71</v>
      </c>
      <c r="BO41" s="305" t="s">
        <v>72</v>
      </c>
      <c r="BP41" s="305" t="s">
        <v>73</v>
      </c>
      <c r="BQ41" s="305" t="s">
        <v>74</v>
      </c>
      <c r="BR41" s="305" t="s">
        <v>75</v>
      </c>
      <c r="BS41" s="305" t="s">
        <v>76</v>
      </c>
      <c r="BT41" s="305" t="s">
        <v>77</v>
      </c>
      <c r="BU41" s="305" t="s">
        <v>78</v>
      </c>
      <c r="BV41" s="305" t="s">
        <v>79</v>
      </c>
      <c r="BW41" s="305" t="s">
        <v>80</v>
      </c>
      <c r="BX41" s="305" t="s">
        <v>81</v>
      </c>
      <c r="BY41" s="305" t="s">
        <v>82</v>
      </c>
      <c r="BZ41" s="305" t="s">
        <v>83</v>
      </c>
      <c r="CA41" s="305" t="s">
        <v>84</v>
      </c>
      <c r="CB41" s="305" t="s">
        <v>85</v>
      </c>
      <c r="CC41" s="305" t="s">
        <v>86</v>
      </c>
      <c r="CD41" s="305" t="s">
        <v>87</v>
      </c>
      <c r="CE41" s="305" t="s">
        <v>88</v>
      </c>
      <c r="CF41" s="305" t="s">
        <v>89</v>
      </c>
      <c r="CG41" s="305" t="s">
        <v>90</v>
      </c>
      <c r="CH41" s="305" t="s">
        <v>91</v>
      </c>
      <c r="CI41" s="305" t="s">
        <v>92</v>
      </c>
      <c r="CJ41" s="305" t="s">
        <v>93</v>
      </c>
      <c r="CK41" s="305" t="s">
        <v>94</v>
      </c>
      <c r="CL41" s="305" t="s">
        <v>95</v>
      </c>
      <c r="CM41" s="305" t="s">
        <v>96</v>
      </c>
      <c r="CN41" s="305" t="s">
        <v>97</v>
      </c>
      <c r="CO41" s="305" t="s">
        <v>98</v>
      </c>
      <c r="CP41" s="305" t="s">
        <v>99</v>
      </c>
      <c r="CQ41" s="305" t="s">
        <v>100</v>
      </c>
      <c r="CR41" s="305" t="s">
        <v>101</v>
      </c>
      <c r="CS41" s="305" t="s">
        <v>102</v>
      </c>
      <c r="CT41" s="305" t="s">
        <v>103</v>
      </c>
      <c r="CU41" s="305" t="s">
        <v>104</v>
      </c>
      <c r="CV41" s="305" t="s">
        <v>105</v>
      </c>
      <c r="CW41" s="305" t="s">
        <v>106</v>
      </c>
      <c r="CX41" s="305" t="s">
        <v>107</v>
      </c>
      <c r="CY41" s="305" t="s">
        <v>108</v>
      </c>
      <c r="CZ41" s="305" t="s">
        <v>109</v>
      </c>
      <c r="DA41" s="305" t="s">
        <v>110</v>
      </c>
      <c r="DB41" s="305" t="s">
        <v>111</v>
      </c>
      <c r="DC41" s="305" t="s">
        <v>112</v>
      </c>
      <c r="DD41" s="305" t="s">
        <v>113</v>
      </c>
      <c r="DE41" s="305" t="s">
        <v>114</v>
      </c>
      <c r="DF41" s="305" t="s">
        <v>115</v>
      </c>
      <c r="DG41" s="305" t="s">
        <v>116</v>
      </c>
      <c r="DH41" s="305" t="s">
        <v>117</v>
      </c>
      <c r="DI41" s="305" t="s">
        <v>118</v>
      </c>
      <c r="DJ41" s="305" t="s">
        <v>119</v>
      </c>
      <c r="DK41" s="305" t="s">
        <v>120</v>
      </c>
      <c r="DL41" s="305" t="s">
        <v>121</v>
      </c>
      <c r="DM41" s="305" t="s">
        <v>122</v>
      </c>
      <c r="DN41" s="305" t="s">
        <v>123</v>
      </c>
      <c r="DO41" s="305" t="s">
        <v>124</v>
      </c>
      <c r="DP41" s="305" t="s">
        <v>125</v>
      </c>
      <c r="DQ41" s="305" t="s">
        <v>126</v>
      </c>
      <c r="DR41" s="305" t="s">
        <v>127</v>
      </c>
      <c r="DS41" s="305" t="s">
        <v>128</v>
      </c>
      <c r="DT41" s="305" t="s">
        <v>129</v>
      </c>
      <c r="DU41" s="305" t="s">
        <v>130</v>
      </c>
      <c r="DV41" s="305" t="s">
        <v>131</v>
      </c>
      <c r="DW41" s="305" t="s">
        <v>132</v>
      </c>
      <c r="DX41" s="305" t="s">
        <v>133</v>
      </c>
      <c r="DY41" s="305" t="s">
        <v>134</v>
      </c>
      <c r="DZ41" s="305" t="s">
        <v>135</v>
      </c>
      <c r="EA41" s="305" t="s">
        <v>136</v>
      </c>
      <c r="EB41" s="305" t="s">
        <v>137</v>
      </c>
      <c r="EC41" s="305" t="s">
        <v>138</v>
      </c>
      <c r="ED41" s="305" t="s">
        <v>139</v>
      </c>
      <c r="EE41" s="305" t="s">
        <v>140</v>
      </c>
      <c r="EF41" s="305" t="s">
        <v>141</v>
      </c>
      <c r="EG41" s="305" t="s">
        <v>142</v>
      </c>
      <c r="EH41" s="305" t="s">
        <v>143</v>
      </c>
      <c r="EI41" s="305" t="s">
        <v>144</v>
      </c>
      <c r="EJ41" s="305" t="s">
        <v>145</v>
      </c>
      <c r="EK41" s="305" t="s">
        <v>146</v>
      </c>
      <c r="EL41" s="305" t="s">
        <v>147</v>
      </c>
      <c r="EM41" s="305" t="s">
        <v>148</v>
      </c>
      <c r="EN41" s="305" t="s">
        <v>149</v>
      </c>
      <c r="EO41" s="305" t="s">
        <v>150</v>
      </c>
      <c r="EP41" s="305" t="s">
        <v>151</v>
      </c>
      <c r="EQ41" s="305" t="s">
        <v>152</v>
      </c>
      <c r="ER41" s="305" t="s">
        <v>153</v>
      </c>
      <c r="ES41" s="305" t="s">
        <v>154</v>
      </c>
      <c r="ET41" s="305" t="s">
        <v>155</v>
      </c>
      <c r="EU41" s="305" t="s">
        <v>156</v>
      </c>
      <c r="EV41" s="305" t="s">
        <v>157</v>
      </c>
      <c r="EW41" s="305" t="s">
        <v>158</v>
      </c>
      <c r="EX41" s="305" t="s">
        <v>159</v>
      </c>
      <c r="EY41" s="305" t="s">
        <v>160</v>
      </c>
      <c r="EZ41" s="305" t="s">
        <v>161</v>
      </c>
      <c r="FA41" s="305" t="s">
        <v>162</v>
      </c>
      <c r="FB41" s="305" t="s">
        <v>163</v>
      </c>
      <c r="FC41" s="305" t="s">
        <v>164</v>
      </c>
      <c r="FD41" s="305" t="s">
        <v>165</v>
      </c>
      <c r="FE41" s="305" t="s">
        <v>166</v>
      </c>
      <c r="FF41" s="305" t="s">
        <v>167</v>
      </c>
      <c r="FG41" s="305" t="s">
        <v>168</v>
      </c>
      <c r="FH41" s="305" t="s">
        <v>169</v>
      </c>
      <c r="FI41" s="305" t="s">
        <v>170</v>
      </c>
      <c r="FJ41" s="305" t="s">
        <v>171</v>
      </c>
      <c r="FK41" s="305" t="s">
        <v>172</v>
      </c>
      <c r="FL41" s="305" t="s">
        <v>173</v>
      </c>
      <c r="FM41" s="305" t="s">
        <v>174</v>
      </c>
      <c r="FN41" s="305" t="s">
        <v>175</v>
      </c>
      <c r="FO41" s="305" t="s">
        <v>176</v>
      </c>
      <c r="FP41" s="305" t="s">
        <v>177</v>
      </c>
      <c r="FQ41" s="305" t="s">
        <v>178</v>
      </c>
      <c r="FR41" s="305" t="s">
        <v>179</v>
      </c>
      <c r="FS41" s="305" t="s">
        <v>180</v>
      </c>
      <c r="FT41" s="305" t="s">
        <v>181</v>
      </c>
      <c r="FU41" s="305" t="s">
        <v>182</v>
      </c>
      <c r="FV41" s="305" t="s">
        <v>183</v>
      </c>
      <c r="FW41" s="305" t="s">
        <v>184</v>
      </c>
      <c r="FX41" s="305" t="s">
        <v>185</v>
      </c>
      <c r="FY41" s="305" t="s">
        <v>186</v>
      </c>
      <c r="FZ41" s="305" t="s">
        <v>187</v>
      </c>
      <c r="GA41" s="305" t="s">
        <v>188</v>
      </c>
      <c r="GB41" s="305" t="s">
        <v>189</v>
      </c>
      <c r="GC41" s="305" t="s">
        <v>190</v>
      </c>
      <c r="GD41" s="305" t="s">
        <v>191</v>
      </c>
      <c r="GE41" s="305" t="s">
        <v>192</v>
      </c>
      <c r="GF41" s="305" t="s">
        <v>193</v>
      </c>
      <c r="GG41" s="305" t="s">
        <v>194</v>
      </c>
      <c r="GH41" s="305" t="s">
        <v>195</v>
      </c>
      <c r="GI41" s="305" t="s">
        <v>196</v>
      </c>
      <c r="GJ41" s="305" t="s">
        <v>197</v>
      </c>
      <c r="GK41" s="305" t="s">
        <v>198</v>
      </c>
      <c r="GL41" s="305" t="s">
        <v>199</v>
      </c>
      <c r="GM41" s="305" t="s">
        <v>200</v>
      </c>
      <c r="GN41" s="305" t="s">
        <v>201</v>
      </c>
      <c r="GO41" s="305" t="s">
        <v>202</v>
      </c>
      <c r="GP41" s="305" t="s">
        <v>203</v>
      </c>
      <c r="GQ41" s="305" t="s">
        <v>204</v>
      </c>
      <c r="GR41" s="305" t="s">
        <v>205</v>
      </c>
      <c r="GS41" s="305" t="s">
        <v>206</v>
      </c>
      <c r="GT41" s="305" t="s">
        <v>207</v>
      </c>
      <c r="GU41" s="305" t="s">
        <v>208</v>
      </c>
      <c r="GV41" s="305" t="s">
        <v>209</v>
      </c>
      <c r="GW41" s="305" t="s">
        <v>210</v>
      </c>
      <c r="GX41" s="305" t="s">
        <v>211</v>
      </c>
      <c r="GY41" s="305" t="s">
        <v>212</v>
      </c>
      <c r="GZ41" s="305" t="s">
        <v>213</v>
      </c>
      <c r="HA41" s="305" t="s">
        <v>214</v>
      </c>
      <c r="HB41" s="305" t="s">
        <v>215</v>
      </c>
      <c r="HC41" s="305" t="s">
        <v>216</v>
      </c>
      <c r="HD41" s="305" t="s">
        <v>217</v>
      </c>
      <c r="HE41" s="305" t="s">
        <v>218</v>
      </c>
      <c r="HF41" s="305" t="s">
        <v>219</v>
      </c>
      <c r="HG41" s="305" t="s">
        <v>220</v>
      </c>
      <c r="HH41" s="305" t="s">
        <v>221</v>
      </c>
      <c r="HI41" s="305" t="s">
        <v>222</v>
      </c>
      <c r="HJ41" s="305" t="s">
        <v>223</v>
      </c>
      <c r="HK41" s="305" t="s">
        <v>224</v>
      </c>
      <c r="HL41" s="305" t="s">
        <v>225</v>
      </c>
      <c r="HM41" s="305" t="s">
        <v>226</v>
      </c>
      <c r="HN41" s="305" t="s">
        <v>227</v>
      </c>
      <c r="HO41" s="305" t="s">
        <v>228</v>
      </c>
      <c r="HP41" s="305" t="s">
        <v>229</v>
      </c>
      <c r="HQ41" s="305" t="s">
        <v>230</v>
      </c>
      <c r="HR41" s="305" t="s">
        <v>231</v>
      </c>
      <c r="HS41" s="305" t="s">
        <v>232</v>
      </c>
      <c r="HT41" s="305" t="s">
        <v>233</v>
      </c>
      <c r="HU41" s="305" t="s">
        <v>234</v>
      </c>
      <c r="HV41" s="305" t="s">
        <v>235</v>
      </c>
      <c r="HW41" s="305" t="s">
        <v>236</v>
      </c>
      <c r="HX41" s="305" t="s">
        <v>237</v>
      </c>
      <c r="HY41" s="305" t="s">
        <v>238</v>
      </c>
      <c r="HZ41" s="305" t="s">
        <v>239</v>
      </c>
      <c r="IA41" s="305" t="s">
        <v>240</v>
      </c>
      <c r="IB41" s="305" t="s">
        <v>241</v>
      </c>
      <c r="IC41" s="305" t="s">
        <v>242</v>
      </c>
      <c r="ID41" s="305" t="s">
        <v>243</v>
      </c>
      <c r="IE41" s="305" t="s">
        <v>244</v>
      </c>
      <c r="IF41" s="305" t="s">
        <v>245</v>
      </c>
      <c r="IG41" s="305" t="s">
        <v>246</v>
      </c>
      <c r="IH41" s="305" t="s">
        <v>247</v>
      </c>
      <c r="II41" s="305" t="s">
        <v>248</v>
      </c>
      <c r="IJ41" s="229"/>
      <c r="IK41" s="229"/>
      <c r="IL41" s="229"/>
      <c r="IM41" s="229"/>
      <c r="IN41" s="229"/>
      <c r="IO41" s="229"/>
      <c r="IP41" s="229"/>
      <c r="IQ41" s="229"/>
      <c r="IR41" s="229"/>
      <c r="IS41" s="229"/>
      <c r="IT41" s="229"/>
      <c r="IU41" s="229"/>
      <c r="IV41" s="229"/>
      <c r="IW41" s="229"/>
      <c r="IX41" s="229"/>
      <c r="IY41" s="229"/>
      <c r="IZ41" s="229"/>
      <c r="JA41" s="229"/>
      <c r="JB41" s="229"/>
      <c r="JC41" s="229"/>
      <c r="JD41" s="229"/>
      <c r="JE41" s="229"/>
      <c r="JF41" s="229"/>
      <c r="JG41" s="229"/>
      <c r="JH41" s="229"/>
      <c r="JI41" s="229"/>
      <c r="JJ41" s="229"/>
      <c r="JK41" s="229"/>
      <c r="JL41" s="229"/>
      <c r="JM41" s="229"/>
      <c r="JN41" s="229"/>
      <c r="JO41" s="229"/>
      <c r="JP41" s="229"/>
      <c r="JQ41" s="229"/>
      <c r="JR41" s="229"/>
      <c r="JS41" s="229"/>
      <c r="JT41" s="229"/>
      <c r="JU41" s="229"/>
      <c r="JV41" s="229"/>
      <c r="JW41" s="229"/>
      <c r="JX41" s="229"/>
      <c r="JY41" s="229"/>
      <c r="JZ41" s="229"/>
      <c r="KA41" s="229"/>
      <c r="KB41" s="229"/>
      <c r="KC41" s="229"/>
      <c r="KD41" s="229"/>
      <c r="KE41" s="229"/>
      <c r="KF41" s="229"/>
      <c r="KG41" s="229"/>
      <c r="KH41" s="229"/>
      <c r="KI41" s="229"/>
      <c r="KJ41" s="229"/>
      <c r="KK41" s="229"/>
      <c r="KL41" s="229"/>
      <c r="KM41" s="229"/>
      <c r="KN41" s="229"/>
      <c r="KO41" s="229"/>
      <c r="KP41" s="229"/>
      <c r="KQ41" s="229"/>
      <c r="KR41" s="229"/>
      <c r="KS41" s="229"/>
      <c r="KT41" s="229"/>
      <c r="KU41" s="229"/>
      <c r="KV41" s="229"/>
      <c r="KW41" s="229"/>
      <c r="KX41" s="229"/>
      <c r="KY41" s="229"/>
      <c r="KZ41" s="229"/>
      <c r="LA41" s="229"/>
      <c r="LB41" s="229"/>
      <c r="LC41" s="229"/>
      <c r="LD41" s="229"/>
      <c r="LE41" s="229"/>
      <c r="LF41" s="229"/>
      <c r="LG41" s="229"/>
      <c r="LH41" s="229"/>
      <c r="LI41" s="229"/>
      <c r="LJ41" s="229"/>
      <c r="LK41" s="229"/>
      <c r="LL41" s="229"/>
      <c r="LM41" s="229"/>
      <c r="LN41" s="229"/>
      <c r="LO41" s="229"/>
      <c r="LP41" s="229"/>
      <c r="LQ41" s="229"/>
      <c r="LR41" s="229"/>
      <c r="LS41" s="229"/>
      <c r="LT41" s="229"/>
      <c r="LU41" s="229"/>
      <c r="LV41" s="229"/>
      <c r="LW41" s="229"/>
      <c r="LX41" s="229"/>
      <c r="LY41" s="229"/>
      <c r="LZ41" s="229"/>
      <c r="MA41" s="229"/>
      <c r="MB41" s="229"/>
      <c r="MC41" s="229"/>
      <c r="MD41" s="229"/>
      <c r="ME41" s="229"/>
      <c r="MF41" s="229"/>
    </row>
    <row r="42" spans="1:344">
      <c r="B42" s="232" t="s">
        <v>58</v>
      </c>
      <c r="D42" s="314">
        <f t="shared" ref="D42:BO42" si="43">D19+D23+D28+D33+D38</f>
        <v>0</v>
      </c>
      <c r="E42" s="231">
        <f t="shared" si="43"/>
        <v>0</v>
      </c>
      <c r="F42" s="231">
        <f t="shared" si="43"/>
        <v>0</v>
      </c>
      <c r="G42" s="231">
        <f t="shared" si="43"/>
        <v>0</v>
      </c>
      <c r="H42" s="231">
        <f t="shared" si="43"/>
        <v>0</v>
      </c>
      <c r="I42" s="231">
        <f t="shared" si="43"/>
        <v>0</v>
      </c>
      <c r="J42" s="231">
        <f t="shared" si="43"/>
        <v>0</v>
      </c>
      <c r="K42" s="231">
        <f t="shared" si="43"/>
        <v>0</v>
      </c>
      <c r="L42" s="231">
        <f t="shared" si="43"/>
        <v>0</v>
      </c>
      <c r="M42" s="231">
        <f t="shared" si="43"/>
        <v>0</v>
      </c>
      <c r="N42" s="231">
        <f t="shared" si="43"/>
        <v>0</v>
      </c>
      <c r="O42" s="231">
        <f t="shared" si="43"/>
        <v>0</v>
      </c>
      <c r="P42" s="231">
        <f t="shared" si="43"/>
        <v>0</v>
      </c>
      <c r="Q42" s="231">
        <f t="shared" si="43"/>
        <v>0</v>
      </c>
      <c r="R42" s="231">
        <f t="shared" si="43"/>
        <v>0</v>
      </c>
      <c r="S42" s="231">
        <f t="shared" si="43"/>
        <v>0</v>
      </c>
      <c r="T42" s="231">
        <f t="shared" si="43"/>
        <v>0</v>
      </c>
      <c r="U42" s="231">
        <f t="shared" si="43"/>
        <v>0</v>
      </c>
      <c r="V42" s="231">
        <f t="shared" si="43"/>
        <v>0</v>
      </c>
      <c r="W42" s="231">
        <f t="shared" si="43"/>
        <v>0</v>
      </c>
      <c r="X42" s="231">
        <f t="shared" si="43"/>
        <v>0</v>
      </c>
      <c r="Y42" s="231">
        <f t="shared" si="43"/>
        <v>0</v>
      </c>
      <c r="Z42" s="231">
        <f t="shared" si="43"/>
        <v>0</v>
      </c>
      <c r="AA42" s="231">
        <f t="shared" si="43"/>
        <v>0</v>
      </c>
      <c r="AB42" s="231">
        <f t="shared" si="43"/>
        <v>0</v>
      </c>
      <c r="AC42" s="231">
        <f t="shared" si="43"/>
        <v>0</v>
      </c>
      <c r="AD42" s="231">
        <f t="shared" si="43"/>
        <v>0</v>
      </c>
      <c r="AE42" s="231">
        <f t="shared" si="43"/>
        <v>0</v>
      </c>
      <c r="AF42" s="231">
        <f t="shared" si="43"/>
        <v>0</v>
      </c>
      <c r="AG42" s="231">
        <f t="shared" si="43"/>
        <v>0</v>
      </c>
      <c r="AH42" s="231">
        <f t="shared" si="43"/>
        <v>0</v>
      </c>
      <c r="AI42" s="231">
        <f t="shared" si="43"/>
        <v>0</v>
      </c>
      <c r="AJ42" s="231">
        <f t="shared" si="43"/>
        <v>0</v>
      </c>
      <c r="AK42" s="231">
        <f t="shared" si="43"/>
        <v>0</v>
      </c>
      <c r="AL42" s="231">
        <f t="shared" si="43"/>
        <v>0</v>
      </c>
      <c r="AM42" s="231">
        <f t="shared" si="43"/>
        <v>0</v>
      </c>
      <c r="AN42" s="231">
        <f t="shared" si="43"/>
        <v>0</v>
      </c>
      <c r="AO42" s="231">
        <f t="shared" si="43"/>
        <v>0</v>
      </c>
      <c r="AP42" s="231">
        <f t="shared" si="43"/>
        <v>0</v>
      </c>
      <c r="AQ42" s="231">
        <f t="shared" si="43"/>
        <v>0</v>
      </c>
      <c r="AR42" s="231">
        <f t="shared" si="43"/>
        <v>0</v>
      </c>
      <c r="AS42" s="231">
        <f t="shared" si="43"/>
        <v>0</v>
      </c>
      <c r="AT42" s="231">
        <f t="shared" si="43"/>
        <v>0</v>
      </c>
      <c r="AU42" s="231">
        <f t="shared" si="43"/>
        <v>0</v>
      </c>
      <c r="AV42" s="231">
        <f t="shared" si="43"/>
        <v>0</v>
      </c>
      <c r="AW42" s="231">
        <f t="shared" si="43"/>
        <v>0</v>
      </c>
      <c r="AX42" s="231">
        <f t="shared" si="43"/>
        <v>0</v>
      </c>
      <c r="AY42" s="231">
        <f t="shared" si="43"/>
        <v>0</v>
      </c>
      <c r="AZ42" s="231">
        <f t="shared" si="43"/>
        <v>0</v>
      </c>
      <c r="BA42" s="231">
        <f t="shared" si="43"/>
        <v>0</v>
      </c>
      <c r="BB42" s="238">
        <f t="shared" si="43"/>
        <v>0</v>
      </c>
      <c r="BC42" s="237" t="e">
        <f t="shared" si="43"/>
        <v>#REF!</v>
      </c>
      <c r="BD42" s="237" t="e">
        <f t="shared" si="43"/>
        <v>#REF!</v>
      </c>
      <c r="BE42" s="237" t="e">
        <f t="shared" si="43"/>
        <v>#REF!</v>
      </c>
      <c r="BF42" s="237" t="e">
        <f t="shared" si="43"/>
        <v>#REF!</v>
      </c>
      <c r="BG42" s="237" t="e">
        <f t="shared" si="43"/>
        <v>#REF!</v>
      </c>
      <c r="BH42" s="237" t="e">
        <f t="shared" si="43"/>
        <v>#REF!</v>
      </c>
      <c r="BI42" s="237" t="e">
        <f t="shared" si="43"/>
        <v>#REF!</v>
      </c>
      <c r="BJ42" s="237" t="e">
        <f t="shared" si="43"/>
        <v>#REF!</v>
      </c>
      <c r="BK42" s="237" t="e">
        <f t="shared" si="43"/>
        <v>#REF!</v>
      </c>
      <c r="BL42" s="237" t="e">
        <f t="shared" si="43"/>
        <v>#REF!</v>
      </c>
      <c r="BM42" s="237" t="e">
        <f t="shared" si="43"/>
        <v>#REF!</v>
      </c>
      <c r="BN42" s="237" t="e">
        <f t="shared" si="43"/>
        <v>#REF!</v>
      </c>
      <c r="BO42" s="237" t="e">
        <f t="shared" si="43"/>
        <v>#REF!</v>
      </c>
      <c r="BP42" s="237" t="e">
        <f t="shared" ref="BP42:EA42" si="44">BP19+BP23+BP28+BP33+BP38</f>
        <v>#REF!</v>
      </c>
      <c r="BQ42" s="237" t="e">
        <f t="shared" si="44"/>
        <v>#REF!</v>
      </c>
      <c r="BR42" s="237" t="e">
        <f t="shared" si="44"/>
        <v>#REF!</v>
      </c>
      <c r="BS42" s="237" t="e">
        <f t="shared" si="44"/>
        <v>#REF!</v>
      </c>
      <c r="BT42" s="237" t="e">
        <f t="shared" si="44"/>
        <v>#REF!</v>
      </c>
      <c r="BU42" s="237" t="e">
        <f t="shared" si="44"/>
        <v>#REF!</v>
      </c>
      <c r="BV42" s="237" t="e">
        <f t="shared" si="44"/>
        <v>#REF!</v>
      </c>
      <c r="BW42" s="237" t="e">
        <f t="shared" si="44"/>
        <v>#REF!</v>
      </c>
      <c r="BX42" s="237" t="e">
        <f t="shared" si="44"/>
        <v>#REF!</v>
      </c>
      <c r="BY42" s="237" t="e">
        <f t="shared" si="44"/>
        <v>#REF!</v>
      </c>
      <c r="BZ42" s="237" t="e">
        <f t="shared" si="44"/>
        <v>#REF!</v>
      </c>
      <c r="CA42" s="237" t="e">
        <f t="shared" si="44"/>
        <v>#REF!</v>
      </c>
      <c r="CB42" s="237" t="e">
        <f t="shared" si="44"/>
        <v>#REF!</v>
      </c>
      <c r="CC42" s="237" t="e">
        <f t="shared" si="44"/>
        <v>#REF!</v>
      </c>
      <c r="CD42" s="237" t="e">
        <f t="shared" si="44"/>
        <v>#REF!</v>
      </c>
      <c r="CE42" s="237" t="e">
        <f t="shared" si="44"/>
        <v>#REF!</v>
      </c>
      <c r="CF42" s="237" t="e">
        <f t="shared" si="44"/>
        <v>#REF!</v>
      </c>
      <c r="CG42" s="237" t="e">
        <f t="shared" si="44"/>
        <v>#REF!</v>
      </c>
      <c r="CH42" s="237" t="e">
        <f t="shared" si="44"/>
        <v>#REF!</v>
      </c>
      <c r="CI42" s="237" t="e">
        <f t="shared" si="44"/>
        <v>#REF!</v>
      </c>
      <c r="CJ42" s="237" t="e">
        <f t="shared" si="44"/>
        <v>#REF!</v>
      </c>
      <c r="CK42" s="237" t="e">
        <f t="shared" si="44"/>
        <v>#REF!</v>
      </c>
      <c r="CL42" s="237" t="e">
        <f t="shared" si="44"/>
        <v>#REF!</v>
      </c>
      <c r="CM42" s="237" t="e">
        <f t="shared" si="44"/>
        <v>#REF!</v>
      </c>
      <c r="CN42" s="237" t="e">
        <f t="shared" si="44"/>
        <v>#REF!</v>
      </c>
      <c r="CO42" s="237" t="e">
        <f t="shared" si="44"/>
        <v>#REF!</v>
      </c>
      <c r="CP42" s="237" t="e">
        <f t="shared" si="44"/>
        <v>#REF!</v>
      </c>
      <c r="CQ42" s="237" t="e">
        <f t="shared" si="44"/>
        <v>#REF!</v>
      </c>
      <c r="CR42" s="237" t="e">
        <f t="shared" si="44"/>
        <v>#REF!</v>
      </c>
      <c r="CS42" s="237" t="e">
        <f t="shared" si="44"/>
        <v>#REF!</v>
      </c>
      <c r="CT42" s="237" t="e">
        <f t="shared" si="44"/>
        <v>#REF!</v>
      </c>
      <c r="CU42" s="237" t="e">
        <f t="shared" si="44"/>
        <v>#REF!</v>
      </c>
      <c r="CV42" s="237" t="e">
        <f t="shared" si="44"/>
        <v>#REF!</v>
      </c>
      <c r="CW42" s="237" t="e">
        <f t="shared" si="44"/>
        <v>#REF!</v>
      </c>
      <c r="CX42" s="237" t="e">
        <f t="shared" si="44"/>
        <v>#REF!</v>
      </c>
      <c r="CY42" s="237" t="e">
        <f t="shared" si="44"/>
        <v>#REF!</v>
      </c>
      <c r="CZ42" s="237" t="e">
        <f t="shared" si="44"/>
        <v>#REF!</v>
      </c>
      <c r="DA42" s="237" t="e">
        <f t="shared" si="44"/>
        <v>#REF!</v>
      </c>
      <c r="DB42" s="237" t="e">
        <f t="shared" si="44"/>
        <v>#REF!</v>
      </c>
      <c r="DC42" s="237" t="e">
        <f t="shared" si="44"/>
        <v>#REF!</v>
      </c>
      <c r="DD42" s="237" t="e">
        <f t="shared" si="44"/>
        <v>#REF!</v>
      </c>
      <c r="DE42" s="237" t="e">
        <f t="shared" si="44"/>
        <v>#REF!</v>
      </c>
      <c r="DF42" s="237" t="e">
        <f t="shared" si="44"/>
        <v>#REF!</v>
      </c>
      <c r="DG42" s="237" t="e">
        <f t="shared" si="44"/>
        <v>#REF!</v>
      </c>
      <c r="DH42" s="237" t="e">
        <f t="shared" si="44"/>
        <v>#REF!</v>
      </c>
      <c r="DI42" s="237" t="e">
        <f t="shared" si="44"/>
        <v>#REF!</v>
      </c>
      <c r="DJ42" s="237" t="e">
        <f t="shared" si="44"/>
        <v>#REF!</v>
      </c>
      <c r="DK42" s="237" t="e">
        <f t="shared" si="44"/>
        <v>#REF!</v>
      </c>
      <c r="DL42" s="237" t="e">
        <f t="shared" si="44"/>
        <v>#REF!</v>
      </c>
      <c r="DM42" s="237" t="e">
        <f t="shared" si="44"/>
        <v>#REF!</v>
      </c>
      <c r="DN42" s="237" t="e">
        <f t="shared" si="44"/>
        <v>#REF!</v>
      </c>
      <c r="DO42" s="237" t="e">
        <f t="shared" si="44"/>
        <v>#REF!</v>
      </c>
      <c r="DP42" s="237" t="e">
        <f t="shared" si="44"/>
        <v>#REF!</v>
      </c>
      <c r="DQ42" s="237" t="e">
        <f t="shared" si="44"/>
        <v>#REF!</v>
      </c>
      <c r="DR42" s="237" t="e">
        <f t="shared" si="44"/>
        <v>#REF!</v>
      </c>
      <c r="DS42" s="237" t="e">
        <f t="shared" si="44"/>
        <v>#REF!</v>
      </c>
      <c r="DT42" s="237" t="e">
        <f t="shared" si="44"/>
        <v>#REF!</v>
      </c>
      <c r="DU42" s="237" t="e">
        <f t="shared" si="44"/>
        <v>#REF!</v>
      </c>
      <c r="DV42" s="237" t="e">
        <f t="shared" si="44"/>
        <v>#REF!</v>
      </c>
      <c r="DW42" s="237" t="e">
        <f t="shared" si="44"/>
        <v>#REF!</v>
      </c>
      <c r="DX42" s="237" t="e">
        <f t="shared" si="44"/>
        <v>#REF!</v>
      </c>
      <c r="DY42" s="237" t="e">
        <f t="shared" si="44"/>
        <v>#REF!</v>
      </c>
      <c r="DZ42" s="237" t="e">
        <f t="shared" si="44"/>
        <v>#REF!</v>
      </c>
      <c r="EA42" s="237" t="e">
        <f t="shared" si="44"/>
        <v>#REF!</v>
      </c>
      <c r="EB42" s="237" t="e">
        <f t="shared" ref="EB42:GM42" si="45">EB19+EB23+EB28+EB33+EB38</f>
        <v>#REF!</v>
      </c>
      <c r="EC42" s="237" t="e">
        <f t="shared" si="45"/>
        <v>#REF!</v>
      </c>
      <c r="ED42" s="237" t="e">
        <f t="shared" si="45"/>
        <v>#REF!</v>
      </c>
      <c r="EE42" s="237" t="e">
        <f t="shared" si="45"/>
        <v>#REF!</v>
      </c>
      <c r="EF42" s="237" t="e">
        <f t="shared" si="45"/>
        <v>#REF!</v>
      </c>
      <c r="EG42" s="237" t="e">
        <f t="shared" si="45"/>
        <v>#REF!</v>
      </c>
      <c r="EH42" s="237" t="e">
        <f t="shared" si="45"/>
        <v>#REF!</v>
      </c>
      <c r="EI42" s="237" t="e">
        <f t="shared" si="45"/>
        <v>#REF!</v>
      </c>
      <c r="EJ42" s="237" t="e">
        <f t="shared" si="45"/>
        <v>#REF!</v>
      </c>
      <c r="EK42" s="237" t="e">
        <f t="shared" si="45"/>
        <v>#REF!</v>
      </c>
      <c r="EL42" s="237" t="e">
        <f t="shared" si="45"/>
        <v>#REF!</v>
      </c>
      <c r="EM42" s="237" t="e">
        <f t="shared" si="45"/>
        <v>#REF!</v>
      </c>
      <c r="EN42" s="237" t="e">
        <f t="shared" si="45"/>
        <v>#REF!</v>
      </c>
      <c r="EO42" s="237" t="e">
        <f t="shared" si="45"/>
        <v>#REF!</v>
      </c>
      <c r="EP42" s="237" t="e">
        <f t="shared" si="45"/>
        <v>#REF!</v>
      </c>
      <c r="EQ42" s="237" t="e">
        <f t="shared" si="45"/>
        <v>#REF!</v>
      </c>
      <c r="ER42" s="237" t="e">
        <f t="shared" si="45"/>
        <v>#REF!</v>
      </c>
      <c r="ES42" s="237" t="e">
        <f t="shared" si="45"/>
        <v>#REF!</v>
      </c>
      <c r="ET42" s="237" t="e">
        <f t="shared" si="45"/>
        <v>#REF!</v>
      </c>
      <c r="EU42" s="237" t="e">
        <f t="shared" si="45"/>
        <v>#REF!</v>
      </c>
      <c r="EV42" s="237" t="e">
        <f t="shared" si="45"/>
        <v>#REF!</v>
      </c>
      <c r="EW42" s="237" t="e">
        <f t="shared" si="45"/>
        <v>#REF!</v>
      </c>
      <c r="EX42" s="237" t="e">
        <f t="shared" si="45"/>
        <v>#REF!</v>
      </c>
      <c r="EY42" s="237" t="e">
        <f t="shared" si="45"/>
        <v>#REF!</v>
      </c>
      <c r="EZ42" s="237" t="e">
        <f t="shared" si="45"/>
        <v>#REF!</v>
      </c>
      <c r="FA42" s="237" t="e">
        <f t="shared" si="45"/>
        <v>#REF!</v>
      </c>
      <c r="FB42" s="237" t="e">
        <f t="shared" si="45"/>
        <v>#REF!</v>
      </c>
      <c r="FC42" s="237" t="e">
        <f t="shared" si="45"/>
        <v>#REF!</v>
      </c>
      <c r="FD42" s="237" t="e">
        <f t="shared" si="45"/>
        <v>#REF!</v>
      </c>
      <c r="FE42" s="237" t="e">
        <f t="shared" si="45"/>
        <v>#REF!</v>
      </c>
      <c r="FF42" s="237" t="e">
        <f t="shared" si="45"/>
        <v>#REF!</v>
      </c>
      <c r="FG42" s="237" t="e">
        <f t="shared" si="45"/>
        <v>#REF!</v>
      </c>
      <c r="FH42" s="237" t="e">
        <f t="shared" si="45"/>
        <v>#REF!</v>
      </c>
      <c r="FI42" s="237" t="e">
        <f t="shared" si="45"/>
        <v>#REF!</v>
      </c>
      <c r="FJ42" s="237" t="e">
        <f t="shared" si="45"/>
        <v>#REF!</v>
      </c>
      <c r="FK42" s="237" t="e">
        <f t="shared" si="45"/>
        <v>#REF!</v>
      </c>
      <c r="FL42" s="237" t="e">
        <f t="shared" si="45"/>
        <v>#REF!</v>
      </c>
      <c r="FM42" s="237" t="e">
        <f t="shared" si="45"/>
        <v>#REF!</v>
      </c>
      <c r="FN42" s="237" t="e">
        <f t="shared" si="45"/>
        <v>#REF!</v>
      </c>
      <c r="FO42" s="237" t="e">
        <f t="shared" si="45"/>
        <v>#REF!</v>
      </c>
      <c r="FP42" s="237" t="e">
        <f t="shared" si="45"/>
        <v>#REF!</v>
      </c>
      <c r="FQ42" s="237" t="e">
        <f t="shared" si="45"/>
        <v>#REF!</v>
      </c>
      <c r="FR42" s="237" t="e">
        <f t="shared" si="45"/>
        <v>#REF!</v>
      </c>
      <c r="FS42" s="237" t="e">
        <f t="shared" si="45"/>
        <v>#REF!</v>
      </c>
      <c r="FT42" s="237" t="e">
        <f t="shared" si="45"/>
        <v>#REF!</v>
      </c>
      <c r="FU42" s="237" t="e">
        <f t="shared" si="45"/>
        <v>#REF!</v>
      </c>
      <c r="FV42" s="237" t="e">
        <f t="shared" si="45"/>
        <v>#REF!</v>
      </c>
      <c r="FW42" s="237" t="e">
        <f t="shared" si="45"/>
        <v>#REF!</v>
      </c>
      <c r="FX42" s="237" t="e">
        <f t="shared" si="45"/>
        <v>#REF!</v>
      </c>
      <c r="FY42" s="237" t="e">
        <f t="shared" si="45"/>
        <v>#REF!</v>
      </c>
      <c r="FZ42" s="237" t="e">
        <f t="shared" si="45"/>
        <v>#REF!</v>
      </c>
      <c r="GA42" s="237" t="e">
        <f t="shared" si="45"/>
        <v>#REF!</v>
      </c>
      <c r="GB42" s="237" t="e">
        <f t="shared" si="45"/>
        <v>#REF!</v>
      </c>
      <c r="GC42" s="237" t="e">
        <f t="shared" si="45"/>
        <v>#REF!</v>
      </c>
      <c r="GD42" s="237" t="e">
        <f t="shared" si="45"/>
        <v>#REF!</v>
      </c>
      <c r="GE42" s="237" t="e">
        <f t="shared" si="45"/>
        <v>#REF!</v>
      </c>
      <c r="GF42" s="237" t="e">
        <f t="shared" si="45"/>
        <v>#REF!</v>
      </c>
      <c r="GG42" s="237" t="e">
        <f t="shared" si="45"/>
        <v>#REF!</v>
      </c>
      <c r="GH42" s="237" t="e">
        <f t="shared" si="45"/>
        <v>#REF!</v>
      </c>
      <c r="GI42" s="237" t="e">
        <f t="shared" si="45"/>
        <v>#REF!</v>
      </c>
      <c r="GJ42" s="237" t="e">
        <f t="shared" si="45"/>
        <v>#REF!</v>
      </c>
      <c r="GK42" s="237" t="e">
        <f t="shared" si="45"/>
        <v>#REF!</v>
      </c>
      <c r="GL42" s="237" t="e">
        <f t="shared" si="45"/>
        <v>#REF!</v>
      </c>
      <c r="GM42" s="237" t="e">
        <f t="shared" si="45"/>
        <v>#REF!</v>
      </c>
      <c r="GN42" s="237" t="e">
        <f t="shared" ref="GN42:II42" si="46">GN19+GN23+GN28+GN33+GN38</f>
        <v>#REF!</v>
      </c>
      <c r="GO42" s="237" t="e">
        <f t="shared" si="46"/>
        <v>#REF!</v>
      </c>
      <c r="GP42" s="237" t="e">
        <f t="shared" si="46"/>
        <v>#REF!</v>
      </c>
      <c r="GQ42" s="237" t="e">
        <f t="shared" si="46"/>
        <v>#REF!</v>
      </c>
      <c r="GR42" s="237" t="e">
        <f t="shared" si="46"/>
        <v>#REF!</v>
      </c>
      <c r="GS42" s="237" t="e">
        <f t="shared" si="46"/>
        <v>#REF!</v>
      </c>
      <c r="GT42" s="237" t="e">
        <f t="shared" si="46"/>
        <v>#REF!</v>
      </c>
      <c r="GU42" s="237" t="e">
        <f t="shared" si="46"/>
        <v>#REF!</v>
      </c>
      <c r="GV42" s="237" t="e">
        <f t="shared" si="46"/>
        <v>#REF!</v>
      </c>
      <c r="GW42" s="237" t="e">
        <f t="shared" si="46"/>
        <v>#REF!</v>
      </c>
      <c r="GX42" s="237" t="e">
        <f t="shared" si="46"/>
        <v>#REF!</v>
      </c>
      <c r="GY42" s="237" t="e">
        <f t="shared" si="46"/>
        <v>#REF!</v>
      </c>
      <c r="GZ42" s="237" t="e">
        <f t="shared" si="46"/>
        <v>#REF!</v>
      </c>
      <c r="HA42" s="237" t="e">
        <f t="shared" si="46"/>
        <v>#REF!</v>
      </c>
      <c r="HB42" s="237" t="e">
        <f t="shared" si="46"/>
        <v>#REF!</v>
      </c>
      <c r="HC42" s="237" t="e">
        <f t="shared" si="46"/>
        <v>#REF!</v>
      </c>
      <c r="HD42" s="237" t="e">
        <f t="shared" si="46"/>
        <v>#REF!</v>
      </c>
      <c r="HE42" s="237" t="e">
        <f t="shared" si="46"/>
        <v>#REF!</v>
      </c>
      <c r="HF42" s="237" t="e">
        <f t="shared" si="46"/>
        <v>#REF!</v>
      </c>
      <c r="HG42" s="237" t="e">
        <f t="shared" si="46"/>
        <v>#REF!</v>
      </c>
      <c r="HH42" s="237" t="e">
        <f t="shared" si="46"/>
        <v>#REF!</v>
      </c>
      <c r="HI42" s="237" t="e">
        <f t="shared" si="46"/>
        <v>#REF!</v>
      </c>
      <c r="HJ42" s="237" t="e">
        <f t="shared" si="46"/>
        <v>#REF!</v>
      </c>
      <c r="HK42" s="237" t="e">
        <f t="shared" si="46"/>
        <v>#REF!</v>
      </c>
      <c r="HL42" s="237" t="e">
        <f t="shared" si="46"/>
        <v>#REF!</v>
      </c>
      <c r="HM42" s="237" t="e">
        <f t="shared" si="46"/>
        <v>#REF!</v>
      </c>
      <c r="HN42" s="237" t="e">
        <f t="shared" si="46"/>
        <v>#REF!</v>
      </c>
      <c r="HO42" s="237" t="e">
        <f t="shared" si="46"/>
        <v>#REF!</v>
      </c>
      <c r="HP42" s="237" t="e">
        <f t="shared" si="46"/>
        <v>#REF!</v>
      </c>
      <c r="HQ42" s="237" t="e">
        <f t="shared" si="46"/>
        <v>#REF!</v>
      </c>
      <c r="HR42" s="237" t="e">
        <f t="shared" si="46"/>
        <v>#REF!</v>
      </c>
      <c r="HS42" s="237" t="e">
        <f t="shared" si="46"/>
        <v>#REF!</v>
      </c>
      <c r="HT42" s="237" t="e">
        <f t="shared" si="46"/>
        <v>#REF!</v>
      </c>
      <c r="HU42" s="237" t="e">
        <f t="shared" si="46"/>
        <v>#REF!</v>
      </c>
      <c r="HV42" s="237" t="e">
        <f t="shared" si="46"/>
        <v>#REF!</v>
      </c>
      <c r="HW42" s="237" t="e">
        <f t="shared" si="46"/>
        <v>#REF!</v>
      </c>
      <c r="HX42" s="237" t="e">
        <f t="shared" si="46"/>
        <v>#REF!</v>
      </c>
      <c r="HY42" s="237" t="e">
        <f t="shared" si="46"/>
        <v>#REF!</v>
      </c>
      <c r="HZ42" s="237" t="e">
        <f t="shared" si="46"/>
        <v>#REF!</v>
      </c>
      <c r="IA42" s="237" t="e">
        <f t="shared" si="46"/>
        <v>#REF!</v>
      </c>
      <c r="IB42" s="237" t="e">
        <f t="shared" si="46"/>
        <v>#REF!</v>
      </c>
      <c r="IC42" s="237" t="e">
        <f t="shared" si="46"/>
        <v>#REF!</v>
      </c>
      <c r="ID42" s="237" t="e">
        <f t="shared" si="46"/>
        <v>#REF!</v>
      </c>
      <c r="IE42" s="237" t="e">
        <f t="shared" si="46"/>
        <v>#REF!</v>
      </c>
      <c r="IF42" s="237" t="e">
        <f t="shared" si="46"/>
        <v>#REF!</v>
      </c>
      <c r="IG42" s="237" t="e">
        <f t="shared" si="46"/>
        <v>#REF!</v>
      </c>
      <c r="IH42" s="237" t="e">
        <f t="shared" si="46"/>
        <v>#REF!</v>
      </c>
      <c r="II42" s="237" t="e">
        <f t="shared" si="46"/>
        <v>#REF!</v>
      </c>
    </row>
    <row r="43" spans="1:344">
      <c r="B43" s="232"/>
      <c r="D43" s="31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311"/>
    </row>
    <row r="44" spans="1:344" ht="15.75" thickBot="1">
      <c r="B44" s="232" t="s">
        <v>59</v>
      </c>
      <c r="D44" s="315">
        <f>D42</f>
        <v>0</v>
      </c>
      <c r="E44" s="236">
        <f t="shared" ref="E44:BP44" si="47">E42+D44</f>
        <v>0</v>
      </c>
      <c r="F44" s="236">
        <f t="shared" si="47"/>
        <v>0</v>
      </c>
      <c r="G44" s="236">
        <f t="shared" si="47"/>
        <v>0</v>
      </c>
      <c r="H44" s="236">
        <f t="shared" si="47"/>
        <v>0</v>
      </c>
      <c r="I44" s="236">
        <f t="shared" si="47"/>
        <v>0</v>
      </c>
      <c r="J44" s="236">
        <f t="shared" si="47"/>
        <v>0</v>
      </c>
      <c r="K44" s="236">
        <f t="shared" si="47"/>
        <v>0</v>
      </c>
      <c r="L44" s="236">
        <f t="shared" si="47"/>
        <v>0</v>
      </c>
      <c r="M44" s="236">
        <f t="shared" si="47"/>
        <v>0</v>
      </c>
      <c r="N44" s="236">
        <f t="shared" si="47"/>
        <v>0</v>
      </c>
      <c r="O44" s="236">
        <f t="shared" si="47"/>
        <v>0</v>
      </c>
      <c r="P44" s="236">
        <f t="shared" si="47"/>
        <v>0</v>
      </c>
      <c r="Q44" s="236">
        <f t="shared" si="47"/>
        <v>0</v>
      </c>
      <c r="R44" s="236">
        <f t="shared" si="47"/>
        <v>0</v>
      </c>
      <c r="S44" s="236">
        <f t="shared" si="47"/>
        <v>0</v>
      </c>
      <c r="T44" s="236">
        <f t="shared" si="47"/>
        <v>0</v>
      </c>
      <c r="U44" s="236">
        <f t="shared" si="47"/>
        <v>0</v>
      </c>
      <c r="V44" s="236">
        <f t="shared" si="47"/>
        <v>0</v>
      </c>
      <c r="W44" s="236">
        <f t="shared" si="47"/>
        <v>0</v>
      </c>
      <c r="X44" s="236">
        <f t="shared" si="47"/>
        <v>0</v>
      </c>
      <c r="Y44" s="236">
        <f t="shared" si="47"/>
        <v>0</v>
      </c>
      <c r="Z44" s="236">
        <f t="shared" si="47"/>
        <v>0</v>
      </c>
      <c r="AA44" s="236">
        <f t="shared" si="47"/>
        <v>0</v>
      </c>
      <c r="AB44" s="236">
        <f t="shared" si="47"/>
        <v>0</v>
      </c>
      <c r="AC44" s="236">
        <f t="shared" si="47"/>
        <v>0</v>
      </c>
      <c r="AD44" s="236">
        <f t="shared" si="47"/>
        <v>0</v>
      </c>
      <c r="AE44" s="236">
        <f t="shared" si="47"/>
        <v>0</v>
      </c>
      <c r="AF44" s="236">
        <f t="shared" si="47"/>
        <v>0</v>
      </c>
      <c r="AG44" s="236">
        <f t="shared" si="47"/>
        <v>0</v>
      </c>
      <c r="AH44" s="236">
        <f t="shared" si="47"/>
        <v>0</v>
      </c>
      <c r="AI44" s="236">
        <f t="shared" si="47"/>
        <v>0</v>
      </c>
      <c r="AJ44" s="236">
        <f t="shared" si="47"/>
        <v>0</v>
      </c>
      <c r="AK44" s="236">
        <f t="shared" si="47"/>
        <v>0</v>
      </c>
      <c r="AL44" s="236">
        <f t="shared" si="47"/>
        <v>0</v>
      </c>
      <c r="AM44" s="236">
        <f t="shared" si="47"/>
        <v>0</v>
      </c>
      <c r="AN44" s="236">
        <f t="shared" si="47"/>
        <v>0</v>
      </c>
      <c r="AO44" s="236">
        <f t="shared" si="47"/>
        <v>0</v>
      </c>
      <c r="AP44" s="236">
        <f t="shared" si="47"/>
        <v>0</v>
      </c>
      <c r="AQ44" s="236">
        <f t="shared" si="47"/>
        <v>0</v>
      </c>
      <c r="AR44" s="236">
        <f t="shared" si="47"/>
        <v>0</v>
      </c>
      <c r="AS44" s="236">
        <f t="shared" si="47"/>
        <v>0</v>
      </c>
      <c r="AT44" s="236">
        <f t="shared" si="47"/>
        <v>0</v>
      </c>
      <c r="AU44" s="236">
        <f t="shared" si="47"/>
        <v>0</v>
      </c>
      <c r="AV44" s="236">
        <f t="shared" si="47"/>
        <v>0</v>
      </c>
      <c r="AW44" s="236">
        <f t="shared" si="47"/>
        <v>0</v>
      </c>
      <c r="AX44" s="236">
        <f t="shared" si="47"/>
        <v>0</v>
      </c>
      <c r="AY44" s="236">
        <f t="shared" si="47"/>
        <v>0</v>
      </c>
      <c r="AZ44" s="236">
        <f t="shared" si="47"/>
        <v>0</v>
      </c>
      <c r="BA44" s="236">
        <f t="shared" si="47"/>
        <v>0</v>
      </c>
      <c r="BB44" s="311">
        <f t="shared" si="47"/>
        <v>0</v>
      </c>
      <c r="BC44" s="237" t="e">
        <f t="shared" si="47"/>
        <v>#REF!</v>
      </c>
      <c r="BD44" s="237" t="e">
        <f t="shared" si="47"/>
        <v>#REF!</v>
      </c>
      <c r="BE44" s="237" t="e">
        <f t="shared" si="47"/>
        <v>#REF!</v>
      </c>
      <c r="BF44" s="237" t="e">
        <f t="shared" si="47"/>
        <v>#REF!</v>
      </c>
      <c r="BG44" s="237" t="e">
        <f t="shared" si="47"/>
        <v>#REF!</v>
      </c>
      <c r="BH44" s="237" t="e">
        <f t="shared" si="47"/>
        <v>#REF!</v>
      </c>
      <c r="BI44" s="237" t="e">
        <f t="shared" si="47"/>
        <v>#REF!</v>
      </c>
      <c r="BJ44" s="237" t="e">
        <f t="shared" si="47"/>
        <v>#REF!</v>
      </c>
      <c r="BK44" s="237" t="e">
        <f t="shared" si="47"/>
        <v>#REF!</v>
      </c>
      <c r="BL44" s="237" t="e">
        <f t="shared" si="47"/>
        <v>#REF!</v>
      </c>
      <c r="BM44" s="237" t="e">
        <f t="shared" si="47"/>
        <v>#REF!</v>
      </c>
      <c r="BN44" s="237" t="e">
        <f t="shared" si="47"/>
        <v>#REF!</v>
      </c>
      <c r="BO44" s="237" t="e">
        <f t="shared" si="47"/>
        <v>#REF!</v>
      </c>
      <c r="BP44" s="237" t="e">
        <f t="shared" si="47"/>
        <v>#REF!</v>
      </c>
      <c r="BQ44" s="237" t="e">
        <f t="shared" ref="BQ44:EB44" si="48">BQ42+BP44</f>
        <v>#REF!</v>
      </c>
      <c r="BR44" s="237" t="e">
        <f t="shared" si="48"/>
        <v>#REF!</v>
      </c>
      <c r="BS44" s="237" t="e">
        <f t="shared" si="48"/>
        <v>#REF!</v>
      </c>
      <c r="BT44" s="237" t="e">
        <f t="shared" si="48"/>
        <v>#REF!</v>
      </c>
      <c r="BU44" s="237" t="e">
        <f t="shared" si="48"/>
        <v>#REF!</v>
      </c>
      <c r="BV44" s="237" t="e">
        <f t="shared" si="48"/>
        <v>#REF!</v>
      </c>
      <c r="BW44" s="237" t="e">
        <f t="shared" si="48"/>
        <v>#REF!</v>
      </c>
      <c r="BX44" s="237" t="e">
        <f t="shared" si="48"/>
        <v>#REF!</v>
      </c>
      <c r="BY44" s="237" t="e">
        <f t="shared" si="48"/>
        <v>#REF!</v>
      </c>
      <c r="BZ44" s="237" t="e">
        <f t="shared" si="48"/>
        <v>#REF!</v>
      </c>
      <c r="CA44" s="237" t="e">
        <f t="shared" si="48"/>
        <v>#REF!</v>
      </c>
      <c r="CB44" s="237" t="e">
        <f t="shared" si="48"/>
        <v>#REF!</v>
      </c>
      <c r="CC44" s="237" t="e">
        <f t="shared" si="48"/>
        <v>#REF!</v>
      </c>
      <c r="CD44" s="237" t="e">
        <f t="shared" si="48"/>
        <v>#REF!</v>
      </c>
      <c r="CE44" s="237" t="e">
        <f t="shared" si="48"/>
        <v>#REF!</v>
      </c>
      <c r="CF44" s="237" t="e">
        <f t="shared" si="48"/>
        <v>#REF!</v>
      </c>
      <c r="CG44" s="237" t="e">
        <f t="shared" si="48"/>
        <v>#REF!</v>
      </c>
      <c r="CH44" s="237" t="e">
        <f t="shared" si="48"/>
        <v>#REF!</v>
      </c>
      <c r="CI44" s="237" t="e">
        <f t="shared" si="48"/>
        <v>#REF!</v>
      </c>
      <c r="CJ44" s="237" t="e">
        <f t="shared" si="48"/>
        <v>#REF!</v>
      </c>
      <c r="CK44" s="237" t="e">
        <f t="shared" si="48"/>
        <v>#REF!</v>
      </c>
      <c r="CL44" s="237" t="e">
        <f t="shared" si="48"/>
        <v>#REF!</v>
      </c>
      <c r="CM44" s="237" t="e">
        <f t="shared" si="48"/>
        <v>#REF!</v>
      </c>
      <c r="CN44" s="237" t="e">
        <f t="shared" si="48"/>
        <v>#REF!</v>
      </c>
      <c r="CO44" s="237" t="e">
        <f t="shared" si="48"/>
        <v>#REF!</v>
      </c>
      <c r="CP44" s="237" t="e">
        <f t="shared" si="48"/>
        <v>#REF!</v>
      </c>
      <c r="CQ44" s="237" t="e">
        <f t="shared" si="48"/>
        <v>#REF!</v>
      </c>
      <c r="CR44" s="237" t="e">
        <f t="shared" si="48"/>
        <v>#REF!</v>
      </c>
      <c r="CS44" s="237" t="e">
        <f t="shared" si="48"/>
        <v>#REF!</v>
      </c>
      <c r="CT44" s="237" t="e">
        <f t="shared" si="48"/>
        <v>#REF!</v>
      </c>
      <c r="CU44" s="237" t="e">
        <f t="shared" si="48"/>
        <v>#REF!</v>
      </c>
      <c r="CV44" s="237" t="e">
        <f t="shared" si="48"/>
        <v>#REF!</v>
      </c>
      <c r="CW44" s="237" t="e">
        <f t="shared" si="48"/>
        <v>#REF!</v>
      </c>
      <c r="CX44" s="237" t="e">
        <f t="shared" si="48"/>
        <v>#REF!</v>
      </c>
      <c r="CY44" s="237" t="e">
        <f t="shared" si="48"/>
        <v>#REF!</v>
      </c>
      <c r="CZ44" s="237" t="e">
        <f t="shared" si="48"/>
        <v>#REF!</v>
      </c>
      <c r="DA44" s="237" t="e">
        <f t="shared" si="48"/>
        <v>#REF!</v>
      </c>
      <c r="DB44" s="237" t="e">
        <f t="shared" si="48"/>
        <v>#REF!</v>
      </c>
      <c r="DC44" s="237" t="e">
        <f t="shared" si="48"/>
        <v>#REF!</v>
      </c>
      <c r="DD44" s="237" t="e">
        <f t="shared" si="48"/>
        <v>#REF!</v>
      </c>
      <c r="DE44" s="237" t="e">
        <f t="shared" si="48"/>
        <v>#REF!</v>
      </c>
      <c r="DF44" s="237" t="e">
        <f t="shared" si="48"/>
        <v>#REF!</v>
      </c>
      <c r="DG44" s="237" t="e">
        <f t="shared" si="48"/>
        <v>#REF!</v>
      </c>
      <c r="DH44" s="237" t="e">
        <f t="shared" si="48"/>
        <v>#REF!</v>
      </c>
      <c r="DI44" s="237" t="e">
        <f t="shared" si="48"/>
        <v>#REF!</v>
      </c>
      <c r="DJ44" s="237" t="e">
        <f t="shared" si="48"/>
        <v>#REF!</v>
      </c>
      <c r="DK44" s="237" t="e">
        <f t="shared" si="48"/>
        <v>#REF!</v>
      </c>
      <c r="DL44" s="237" t="e">
        <f t="shared" si="48"/>
        <v>#REF!</v>
      </c>
      <c r="DM44" s="237" t="e">
        <f t="shared" si="48"/>
        <v>#REF!</v>
      </c>
      <c r="DN44" s="237" t="e">
        <f t="shared" si="48"/>
        <v>#REF!</v>
      </c>
      <c r="DO44" s="237" t="e">
        <f t="shared" si="48"/>
        <v>#REF!</v>
      </c>
      <c r="DP44" s="237" t="e">
        <f t="shared" si="48"/>
        <v>#REF!</v>
      </c>
      <c r="DQ44" s="237" t="e">
        <f t="shared" si="48"/>
        <v>#REF!</v>
      </c>
      <c r="DR44" s="237" t="e">
        <f t="shared" si="48"/>
        <v>#REF!</v>
      </c>
      <c r="DS44" s="237" t="e">
        <f t="shared" si="48"/>
        <v>#REF!</v>
      </c>
      <c r="DT44" s="237" t="e">
        <f t="shared" si="48"/>
        <v>#REF!</v>
      </c>
      <c r="DU44" s="237" t="e">
        <f t="shared" si="48"/>
        <v>#REF!</v>
      </c>
      <c r="DV44" s="237" t="e">
        <f t="shared" si="48"/>
        <v>#REF!</v>
      </c>
      <c r="DW44" s="237" t="e">
        <f t="shared" si="48"/>
        <v>#REF!</v>
      </c>
      <c r="DX44" s="237" t="e">
        <f t="shared" si="48"/>
        <v>#REF!</v>
      </c>
      <c r="DY44" s="237" t="e">
        <f t="shared" si="48"/>
        <v>#REF!</v>
      </c>
      <c r="DZ44" s="237" t="e">
        <f t="shared" si="48"/>
        <v>#REF!</v>
      </c>
      <c r="EA44" s="237" t="e">
        <f t="shared" si="48"/>
        <v>#REF!</v>
      </c>
      <c r="EB44" s="237" t="e">
        <f t="shared" si="48"/>
        <v>#REF!</v>
      </c>
      <c r="EC44" s="237" t="e">
        <f t="shared" ref="EC44:GN44" si="49">EC42+EB44</f>
        <v>#REF!</v>
      </c>
      <c r="ED44" s="237" t="e">
        <f t="shared" si="49"/>
        <v>#REF!</v>
      </c>
      <c r="EE44" s="237" t="e">
        <f t="shared" si="49"/>
        <v>#REF!</v>
      </c>
      <c r="EF44" s="237" t="e">
        <f t="shared" si="49"/>
        <v>#REF!</v>
      </c>
      <c r="EG44" s="237" t="e">
        <f t="shared" si="49"/>
        <v>#REF!</v>
      </c>
      <c r="EH44" s="237" t="e">
        <f t="shared" si="49"/>
        <v>#REF!</v>
      </c>
      <c r="EI44" s="237" t="e">
        <f t="shared" si="49"/>
        <v>#REF!</v>
      </c>
      <c r="EJ44" s="237" t="e">
        <f t="shared" si="49"/>
        <v>#REF!</v>
      </c>
      <c r="EK44" s="237" t="e">
        <f t="shared" si="49"/>
        <v>#REF!</v>
      </c>
      <c r="EL44" s="237" t="e">
        <f t="shared" si="49"/>
        <v>#REF!</v>
      </c>
      <c r="EM44" s="237" t="e">
        <f t="shared" si="49"/>
        <v>#REF!</v>
      </c>
      <c r="EN44" s="237" t="e">
        <f t="shared" si="49"/>
        <v>#REF!</v>
      </c>
      <c r="EO44" s="237" t="e">
        <f t="shared" si="49"/>
        <v>#REF!</v>
      </c>
      <c r="EP44" s="237" t="e">
        <f t="shared" si="49"/>
        <v>#REF!</v>
      </c>
      <c r="EQ44" s="237" t="e">
        <f t="shared" si="49"/>
        <v>#REF!</v>
      </c>
      <c r="ER44" s="237" t="e">
        <f t="shared" si="49"/>
        <v>#REF!</v>
      </c>
      <c r="ES44" s="237" t="e">
        <f t="shared" si="49"/>
        <v>#REF!</v>
      </c>
      <c r="ET44" s="237" t="e">
        <f t="shared" si="49"/>
        <v>#REF!</v>
      </c>
      <c r="EU44" s="237" t="e">
        <f t="shared" si="49"/>
        <v>#REF!</v>
      </c>
      <c r="EV44" s="237" t="e">
        <f t="shared" si="49"/>
        <v>#REF!</v>
      </c>
      <c r="EW44" s="237" t="e">
        <f t="shared" si="49"/>
        <v>#REF!</v>
      </c>
      <c r="EX44" s="237" t="e">
        <f t="shared" si="49"/>
        <v>#REF!</v>
      </c>
      <c r="EY44" s="237" t="e">
        <f t="shared" si="49"/>
        <v>#REF!</v>
      </c>
      <c r="EZ44" s="237" t="e">
        <f t="shared" si="49"/>
        <v>#REF!</v>
      </c>
      <c r="FA44" s="237" t="e">
        <f t="shared" si="49"/>
        <v>#REF!</v>
      </c>
      <c r="FB44" s="237" t="e">
        <f t="shared" si="49"/>
        <v>#REF!</v>
      </c>
      <c r="FC44" s="237" t="e">
        <f t="shared" si="49"/>
        <v>#REF!</v>
      </c>
      <c r="FD44" s="237" t="e">
        <f t="shared" si="49"/>
        <v>#REF!</v>
      </c>
      <c r="FE44" s="237" t="e">
        <f t="shared" si="49"/>
        <v>#REF!</v>
      </c>
      <c r="FF44" s="237" t="e">
        <f t="shared" si="49"/>
        <v>#REF!</v>
      </c>
      <c r="FG44" s="237" t="e">
        <f t="shared" si="49"/>
        <v>#REF!</v>
      </c>
      <c r="FH44" s="237" t="e">
        <f t="shared" si="49"/>
        <v>#REF!</v>
      </c>
      <c r="FI44" s="237" t="e">
        <f t="shared" si="49"/>
        <v>#REF!</v>
      </c>
      <c r="FJ44" s="237" t="e">
        <f t="shared" si="49"/>
        <v>#REF!</v>
      </c>
      <c r="FK44" s="237" t="e">
        <f t="shared" si="49"/>
        <v>#REF!</v>
      </c>
      <c r="FL44" s="237" t="e">
        <f t="shared" si="49"/>
        <v>#REF!</v>
      </c>
      <c r="FM44" s="237" t="e">
        <f t="shared" si="49"/>
        <v>#REF!</v>
      </c>
      <c r="FN44" s="237" t="e">
        <f t="shared" si="49"/>
        <v>#REF!</v>
      </c>
      <c r="FO44" s="237" t="e">
        <f t="shared" si="49"/>
        <v>#REF!</v>
      </c>
      <c r="FP44" s="237" t="e">
        <f t="shared" si="49"/>
        <v>#REF!</v>
      </c>
      <c r="FQ44" s="237" t="e">
        <f t="shared" si="49"/>
        <v>#REF!</v>
      </c>
      <c r="FR44" s="237" t="e">
        <f t="shared" si="49"/>
        <v>#REF!</v>
      </c>
      <c r="FS44" s="237" t="e">
        <f t="shared" si="49"/>
        <v>#REF!</v>
      </c>
      <c r="FT44" s="237" t="e">
        <f t="shared" si="49"/>
        <v>#REF!</v>
      </c>
      <c r="FU44" s="237" t="e">
        <f t="shared" si="49"/>
        <v>#REF!</v>
      </c>
      <c r="FV44" s="237" t="e">
        <f t="shared" si="49"/>
        <v>#REF!</v>
      </c>
      <c r="FW44" s="237" t="e">
        <f t="shared" si="49"/>
        <v>#REF!</v>
      </c>
      <c r="FX44" s="237" t="e">
        <f t="shared" si="49"/>
        <v>#REF!</v>
      </c>
      <c r="FY44" s="237" t="e">
        <f t="shared" si="49"/>
        <v>#REF!</v>
      </c>
      <c r="FZ44" s="237" t="e">
        <f t="shared" si="49"/>
        <v>#REF!</v>
      </c>
      <c r="GA44" s="237" t="e">
        <f t="shared" si="49"/>
        <v>#REF!</v>
      </c>
      <c r="GB44" s="237" t="e">
        <f t="shared" si="49"/>
        <v>#REF!</v>
      </c>
      <c r="GC44" s="237" t="e">
        <f t="shared" si="49"/>
        <v>#REF!</v>
      </c>
      <c r="GD44" s="237" t="e">
        <f t="shared" si="49"/>
        <v>#REF!</v>
      </c>
      <c r="GE44" s="237" t="e">
        <f t="shared" si="49"/>
        <v>#REF!</v>
      </c>
      <c r="GF44" s="237" t="e">
        <f t="shared" si="49"/>
        <v>#REF!</v>
      </c>
      <c r="GG44" s="237" t="e">
        <f t="shared" si="49"/>
        <v>#REF!</v>
      </c>
      <c r="GH44" s="237" t="e">
        <f t="shared" si="49"/>
        <v>#REF!</v>
      </c>
      <c r="GI44" s="237" t="e">
        <f t="shared" si="49"/>
        <v>#REF!</v>
      </c>
      <c r="GJ44" s="237" t="e">
        <f t="shared" si="49"/>
        <v>#REF!</v>
      </c>
      <c r="GK44" s="237" t="e">
        <f t="shared" si="49"/>
        <v>#REF!</v>
      </c>
      <c r="GL44" s="237" t="e">
        <f t="shared" si="49"/>
        <v>#REF!</v>
      </c>
      <c r="GM44" s="237" t="e">
        <f t="shared" si="49"/>
        <v>#REF!</v>
      </c>
      <c r="GN44" s="237" t="e">
        <f t="shared" si="49"/>
        <v>#REF!</v>
      </c>
      <c r="GO44" s="237" t="e">
        <f t="shared" ref="GO44:II44" si="50">GO42+GN44</f>
        <v>#REF!</v>
      </c>
      <c r="GP44" s="237" t="e">
        <f t="shared" si="50"/>
        <v>#REF!</v>
      </c>
      <c r="GQ44" s="237" t="e">
        <f t="shared" si="50"/>
        <v>#REF!</v>
      </c>
      <c r="GR44" s="237" t="e">
        <f t="shared" si="50"/>
        <v>#REF!</v>
      </c>
      <c r="GS44" s="237" t="e">
        <f t="shared" si="50"/>
        <v>#REF!</v>
      </c>
      <c r="GT44" s="237" t="e">
        <f t="shared" si="50"/>
        <v>#REF!</v>
      </c>
      <c r="GU44" s="237" t="e">
        <f t="shared" si="50"/>
        <v>#REF!</v>
      </c>
      <c r="GV44" s="237" t="e">
        <f t="shared" si="50"/>
        <v>#REF!</v>
      </c>
      <c r="GW44" s="237" t="e">
        <f t="shared" si="50"/>
        <v>#REF!</v>
      </c>
      <c r="GX44" s="237" t="e">
        <f t="shared" si="50"/>
        <v>#REF!</v>
      </c>
      <c r="GY44" s="237" t="e">
        <f t="shared" si="50"/>
        <v>#REF!</v>
      </c>
      <c r="GZ44" s="237" t="e">
        <f t="shared" si="50"/>
        <v>#REF!</v>
      </c>
      <c r="HA44" s="237" t="e">
        <f t="shared" si="50"/>
        <v>#REF!</v>
      </c>
      <c r="HB44" s="237" t="e">
        <f t="shared" si="50"/>
        <v>#REF!</v>
      </c>
      <c r="HC44" s="237" t="e">
        <f t="shared" si="50"/>
        <v>#REF!</v>
      </c>
      <c r="HD44" s="237" t="e">
        <f t="shared" si="50"/>
        <v>#REF!</v>
      </c>
      <c r="HE44" s="237" t="e">
        <f t="shared" si="50"/>
        <v>#REF!</v>
      </c>
      <c r="HF44" s="237" t="e">
        <f t="shared" si="50"/>
        <v>#REF!</v>
      </c>
      <c r="HG44" s="237" t="e">
        <f t="shared" si="50"/>
        <v>#REF!</v>
      </c>
      <c r="HH44" s="237" t="e">
        <f t="shared" si="50"/>
        <v>#REF!</v>
      </c>
      <c r="HI44" s="237" t="e">
        <f t="shared" si="50"/>
        <v>#REF!</v>
      </c>
      <c r="HJ44" s="237" t="e">
        <f t="shared" si="50"/>
        <v>#REF!</v>
      </c>
      <c r="HK44" s="237" t="e">
        <f t="shared" si="50"/>
        <v>#REF!</v>
      </c>
      <c r="HL44" s="237" t="e">
        <f t="shared" si="50"/>
        <v>#REF!</v>
      </c>
      <c r="HM44" s="237" t="e">
        <f t="shared" si="50"/>
        <v>#REF!</v>
      </c>
      <c r="HN44" s="237" t="e">
        <f t="shared" si="50"/>
        <v>#REF!</v>
      </c>
      <c r="HO44" s="237" t="e">
        <f t="shared" si="50"/>
        <v>#REF!</v>
      </c>
      <c r="HP44" s="237" t="e">
        <f t="shared" si="50"/>
        <v>#REF!</v>
      </c>
      <c r="HQ44" s="237" t="e">
        <f t="shared" si="50"/>
        <v>#REF!</v>
      </c>
      <c r="HR44" s="237" t="e">
        <f t="shared" si="50"/>
        <v>#REF!</v>
      </c>
      <c r="HS44" s="237" t="e">
        <f t="shared" si="50"/>
        <v>#REF!</v>
      </c>
      <c r="HT44" s="237" t="e">
        <f t="shared" si="50"/>
        <v>#REF!</v>
      </c>
      <c r="HU44" s="237" t="e">
        <f t="shared" si="50"/>
        <v>#REF!</v>
      </c>
      <c r="HV44" s="237" t="e">
        <f t="shared" si="50"/>
        <v>#REF!</v>
      </c>
      <c r="HW44" s="237" t="e">
        <f t="shared" si="50"/>
        <v>#REF!</v>
      </c>
      <c r="HX44" s="237" t="e">
        <f t="shared" si="50"/>
        <v>#REF!</v>
      </c>
      <c r="HY44" s="237" t="e">
        <f t="shared" si="50"/>
        <v>#REF!</v>
      </c>
      <c r="HZ44" s="237" t="e">
        <f t="shared" si="50"/>
        <v>#REF!</v>
      </c>
      <c r="IA44" s="237" t="e">
        <f t="shared" si="50"/>
        <v>#REF!</v>
      </c>
      <c r="IB44" s="237" t="e">
        <f t="shared" si="50"/>
        <v>#REF!</v>
      </c>
      <c r="IC44" s="237" t="e">
        <f t="shared" si="50"/>
        <v>#REF!</v>
      </c>
      <c r="ID44" s="237" t="e">
        <f t="shared" si="50"/>
        <v>#REF!</v>
      </c>
      <c r="IE44" s="237" t="e">
        <f t="shared" si="50"/>
        <v>#REF!</v>
      </c>
      <c r="IF44" s="237" t="e">
        <f t="shared" si="50"/>
        <v>#REF!</v>
      </c>
      <c r="IG44" s="237" t="e">
        <f t="shared" si="50"/>
        <v>#REF!</v>
      </c>
      <c r="IH44" s="237" t="e">
        <f t="shared" si="50"/>
        <v>#REF!</v>
      </c>
      <c r="II44" s="237" t="e">
        <f t="shared" si="50"/>
        <v>#REF!</v>
      </c>
    </row>
    <row r="45" spans="1:344" ht="15.75" thickBot="1">
      <c r="B45" s="316" t="s">
        <v>422</v>
      </c>
      <c r="C45" s="317">
        <f>H10</f>
        <v>0.01</v>
      </c>
      <c r="D45" s="318">
        <f>($C$13*$C$45)*$C$50</f>
        <v>0</v>
      </c>
      <c r="E45" s="234">
        <f t="shared" ref="E45:BP45" si="51">(D45)*$C$50</f>
        <v>0</v>
      </c>
      <c r="F45" s="234">
        <f t="shared" si="51"/>
        <v>0</v>
      </c>
      <c r="G45" s="234">
        <f t="shared" si="51"/>
        <v>0</v>
      </c>
      <c r="H45" s="234">
        <f t="shared" si="51"/>
        <v>0</v>
      </c>
      <c r="I45" s="234">
        <f t="shared" si="51"/>
        <v>0</v>
      </c>
      <c r="J45" s="234">
        <f t="shared" si="51"/>
        <v>0</v>
      </c>
      <c r="K45" s="234">
        <f t="shared" si="51"/>
        <v>0</v>
      </c>
      <c r="L45" s="234">
        <f t="shared" si="51"/>
        <v>0</v>
      </c>
      <c r="M45" s="234">
        <f t="shared" si="51"/>
        <v>0</v>
      </c>
      <c r="N45" s="234">
        <f t="shared" si="51"/>
        <v>0</v>
      </c>
      <c r="O45" s="234">
        <f t="shared" si="51"/>
        <v>0</v>
      </c>
      <c r="P45" s="234">
        <f t="shared" si="51"/>
        <v>0</v>
      </c>
      <c r="Q45" s="234">
        <f t="shared" si="51"/>
        <v>0</v>
      </c>
      <c r="R45" s="234">
        <f t="shared" si="51"/>
        <v>0</v>
      </c>
      <c r="S45" s="234">
        <f t="shared" si="51"/>
        <v>0</v>
      </c>
      <c r="T45" s="234">
        <f t="shared" si="51"/>
        <v>0</v>
      </c>
      <c r="U45" s="234">
        <f t="shared" si="51"/>
        <v>0</v>
      </c>
      <c r="V45" s="234">
        <f t="shared" si="51"/>
        <v>0</v>
      </c>
      <c r="W45" s="234">
        <f t="shared" si="51"/>
        <v>0</v>
      </c>
      <c r="X45" s="234">
        <f t="shared" si="51"/>
        <v>0</v>
      </c>
      <c r="Y45" s="234">
        <f t="shared" si="51"/>
        <v>0</v>
      </c>
      <c r="Z45" s="234">
        <f t="shared" si="51"/>
        <v>0</v>
      </c>
      <c r="AA45" s="234">
        <f t="shared" si="51"/>
        <v>0</v>
      </c>
      <c r="AB45" s="234">
        <f t="shared" si="51"/>
        <v>0</v>
      </c>
      <c r="AC45" s="234">
        <f t="shared" si="51"/>
        <v>0</v>
      </c>
      <c r="AD45" s="234">
        <f t="shared" si="51"/>
        <v>0</v>
      </c>
      <c r="AE45" s="234">
        <f t="shared" si="51"/>
        <v>0</v>
      </c>
      <c r="AF45" s="234">
        <f t="shared" si="51"/>
        <v>0</v>
      </c>
      <c r="AG45" s="234">
        <f t="shared" si="51"/>
        <v>0</v>
      </c>
      <c r="AH45" s="234">
        <f t="shared" si="51"/>
        <v>0</v>
      </c>
      <c r="AI45" s="234">
        <f t="shared" si="51"/>
        <v>0</v>
      </c>
      <c r="AJ45" s="234">
        <f t="shared" si="51"/>
        <v>0</v>
      </c>
      <c r="AK45" s="234">
        <f t="shared" si="51"/>
        <v>0</v>
      </c>
      <c r="AL45" s="234">
        <f t="shared" si="51"/>
        <v>0</v>
      </c>
      <c r="AM45" s="234">
        <f t="shared" si="51"/>
        <v>0</v>
      </c>
      <c r="AN45" s="234">
        <f t="shared" si="51"/>
        <v>0</v>
      </c>
      <c r="AO45" s="234">
        <f t="shared" si="51"/>
        <v>0</v>
      </c>
      <c r="AP45" s="234">
        <f t="shared" si="51"/>
        <v>0</v>
      </c>
      <c r="AQ45" s="234">
        <f t="shared" si="51"/>
        <v>0</v>
      </c>
      <c r="AR45" s="234">
        <f t="shared" si="51"/>
        <v>0</v>
      </c>
      <c r="AS45" s="234">
        <f t="shared" si="51"/>
        <v>0</v>
      </c>
      <c r="AT45" s="234">
        <f t="shared" si="51"/>
        <v>0</v>
      </c>
      <c r="AU45" s="234">
        <f t="shared" si="51"/>
        <v>0</v>
      </c>
      <c r="AV45" s="234">
        <f t="shared" si="51"/>
        <v>0</v>
      </c>
      <c r="AW45" s="234">
        <f t="shared" si="51"/>
        <v>0</v>
      </c>
      <c r="AX45" s="234">
        <f t="shared" si="51"/>
        <v>0</v>
      </c>
      <c r="AY45" s="234">
        <f t="shared" si="51"/>
        <v>0</v>
      </c>
      <c r="AZ45" s="234">
        <f t="shared" si="51"/>
        <v>0</v>
      </c>
      <c r="BA45" s="234">
        <f t="shared" si="51"/>
        <v>0</v>
      </c>
      <c r="BB45" s="312">
        <f t="shared" si="51"/>
        <v>0</v>
      </c>
      <c r="BC45" s="237">
        <f t="shared" si="51"/>
        <v>0</v>
      </c>
      <c r="BD45" s="237">
        <f t="shared" si="51"/>
        <v>0</v>
      </c>
      <c r="BE45" s="237">
        <f t="shared" si="51"/>
        <v>0</v>
      </c>
      <c r="BF45" s="237">
        <f t="shared" si="51"/>
        <v>0</v>
      </c>
      <c r="BG45" s="237">
        <f t="shared" si="51"/>
        <v>0</v>
      </c>
      <c r="BH45" s="237">
        <f t="shared" si="51"/>
        <v>0</v>
      </c>
      <c r="BI45" s="237">
        <f t="shared" si="51"/>
        <v>0</v>
      </c>
      <c r="BJ45" s="237">
        <f t="shared" si="51"/>
        <v>0</v>
      </c>
      <c r="BK45" s="237">
        <f t="shared" si="51"/>
        <v>0</v>
      </c>
      <c r="BL45" s="237">
        <f t="shared" si="51"/>
        <v>0</v>
      </c>
      <c r="BM45" s="237">
        <f t="shared" si="51"/>
        <v>0</v>
      </c>
      <c r="BN45" s="237">
        <f t="shared" si="51"/>
        <v>0</v>
      </c>
      <c r="BO45" s="237">
        <f t="shared" si="51"/>
        <v>0</v>
      </c>
      <c r="BP45" s="237">
        <f t="shared" si="51"/>
        <v>0</v>
      </c>
      <c r="BQ45" s="237">
        <f t="shared" ref="BQ45:EB45" si="52">(BP45)*$C$50</f>
        <v>0</v>
      </c>
      <c r="BR45" s="237">
        <f t="shared" si="52"/>
        <v>0</v>
      </c>
      <c r="BS45" s="237">
        <f t="shared" si="52"/>
        <v>0</v>
      </c>
      <c r="BT45" s="237">
        <f t="shared" si="52"/>
        <v>0</v>
      </c>
      <c r="BU45" s="237">
        <f t="shared" si="52"/>
        <v>0</v>
      </c>
      <c r="BV45" s="237">
        <f t="shared" si="52"/>
        <v>0</v>
      </c>
      <c r="BW45" s="237">
        <f t="shared" si="52"/>
        <v>0</v>
      </c>
      <c r="BX45" s="237">
        <f t="shared" si="52"/>
        <v>0</v>
      </c>
      <c r="BY45" s="237">
        <f t="shared" si="52"/>
        <v>0</v>
      </c>
      <c r="BZ45" s="237">
        <f t="shared" si="52"/>
        <v>0</v>
      </c>
      <c r="CA45" s="237">
        <f t="shared" si="52"/>
        <v>0</v>
      </c>
      <c r="CB45" s="237">
        <f t="shared" si="52"/>
        <v>0</v>
      </c>
      <c r="CC45" s="237">
        <f t="shared" si="52"/>
        <v>0</v>
      </c>
      <c r="CD45" s="237">
        <f t="shared" si="52"/>
        <v>0</v>
      </c>
      <c r="CE45" s="237">
        <f t="shared" si="52"/>
        <v>0</v>
      </c>
      <c r="CF45" s="237">
        <f t="shared" si="52"/>
        <v>0</v>
      </c>
      <c r="CG45" s="237">
        <f t="shared" si="52"/>
        <v>0</v>
      </c>
      <c r="CH45" s="237">
        <f t="shared" si="52"/>
        <v>0</v>
      </c>
      <c r="CI45" s="237">
        <f t="shared" si="52"/>
        <v>0</v>
      </c>
      <c r="CJ45" s="237">
        <f t="shared" si="52"/>
        <v>0</v>
      </c>
      <c r="CK45" s="237">
        <f t="shared" si="52"/>
        <v>0</v>
      </c>
      <c r="CL45" s="237">
        <f t="shared" si="52"/>
        <v>0</v>
      </c>
      <c r="CM45" s="237">
        <f t="shared" si="52"/>
        <v>0</v>
      </c>
      <c r="CN45" s="237">
        <f t="shared" si="52"/>
        <v>0</v>
      </c>
      <c r="CO45" s="237">
        <f t="shared" si="52"/>
        <v>0</v>
      </c>
      <c r="CP45" s="237">
        <f t="shared" si="52"/>
        <v>0</v>
      </c>
      <c r="CQ45" s="237">
        <f t="shared" si="52"/>
        <v>0</v>
      </c>
      <c r="CR45" s="237">
        <f t="shared" si="52"/>
        <v>0</v>
      </c>
      <c r="CS45" s="237">
        <f t="shared" si="52"/>
        <v>0</v>
      </c>
      <c r="CT45" s="237">
        <f t="shared" si="52"/>
        <v>0</v>
      </c>
      <c r="CU45" s="237">
        <f t="shared" si="52"/>
        <v>0</v>
      </c>
      <c r="CV45" s="237">
        <f t="shared" si="52"/>
        <v>0</v>
      </c>
      <c r="CW45" s="237">
        <f t="shared" si="52"/>
        <v>0</v>
      </c>
      <c r="CX45" s="237">
        <f t="shared" si="52"/>
        <v>0</v>
      </c>
      <c r="CY45" s="237">
        <f t="shared" si="52"/>
        <v>0</v>
      </c>
      <c r="CZ45" s="237">
        <f t="shared" si="52"/>
        <v>0</v>
      </c>
      <c r="DA45" s="237">
        <f t="shared" si="52"/>
        <v>0</v>
      </c>
      <c r="DB45" s="237">
        <f t="shared" si="52"/>
        <v>0</v>
      </c>
      <c r="DC45" s="237">
        <f t="shared" si="52"/>
        <v>0</v>
      </c>
      <c r="DD45" s="237">
        <f t="shared" si="52"/>
        <v>0</v>
      </c>
      <c r="DE45" s="237">
        <f t="shared" si="52"/>
        <v>0</v>
      </c>
      <c r="DF45" s="237">
        <f t="shared" si="52"/>
        <v>0</v>
      </c>
      <c r="DG45" s="237">
        <f t="shared" si="52"/>
        <v>0</v>
      </c>
      <c r="DH45" s="237">
        <f t="shared" si="52"/>
        <v>0</v>
      </c>
      <c r="DI45" s="237">
        <f t="shared" si="52"/>
        <v>0</v>
      </c>
      <c r="DJ45" s="237">
        <f t="shared" si="52"/>
        <v>0</v>
      </c>
      <c r="DK45" s="237">
        <f t="shared" si="52"/>
        <v>0</v>
      </c>
      <c r="DL45" s="237">
        <f t="shared" si="52"/>
        <v>0</v>
      </c>
      <c r="DM45" s="237">
        <f t="shared" si="52"/>
        <v>0</v>
      </c>
      <c r="DN45" s="237">
        <f t="shared" si="52"/>
        <v>0</v>
      </c>
      <c r="DO45" s="237">
        <f t="shared" si="52"/>
        <v>0</v>
      </c>
      <c r="DP45" s="237">
        <f t="shared" si="52"/>
        <v>0</v>
      </c>
      <c r="DQ45" s="237">
        <f t="shared" si="52"/>
        <v>0</v>
      </c>
      <c r="DR45" s="237">
        <f t="shared" si="52"/>
        <v>0</v>
      </c>
      <c r="DS45" s="237">
        <f t="shared" si="52"/>
        <v>0</v>
      </c>
      <c r="DT45" s="237">
        <f t="shared" si="52"/>
        <v>0</v>
      </c>
      <c r="DU45" s="237">
        <f t="shared" si="52"/>
        <v>0</v>
      </c>
      <c r="DV45" s="237">
        <f t="shared" si="52"/>
        <v>0</v>
      </c>
      <c r="DW45" s="237">
        <f t="shared" si="52"/>
        <v>0</v>
      </c>
      <c r="DX45" s="237">
        <f t="shared" si="52"/>
        <v>0</v>
      </c>
      <c r="DY45" s="237">
        <f t="shared" si="52"/>
        <v>0</v>
      </c>
      <c r="DZ45" s="237">
        <f t="shared" si="52"/>
        <v>0</v>
      </c>
      <c r="EA45" s="237">
        <f t="shared" si="52"/>
        <v>0</v>
      </c>
      <c r="EB45" s="237">
        <f t="shared" si="52"/>
        <v>0</v>
      </c>
      <c r="EC45" s="237">
        <f t="shared" ref="EC45:GN45" si="53">(EB45)*$C$50</f>
        <v>0</v>
      </c>
      <c r="ED45" s="237">
        <f t="shared" si="53"/>
        <v>0</v>
      </c>
      <c r="EE45" s="237">
        <f t="shared" si="53"/>
        <v>0</v>
      </c>
      <c r="EF45" s="237">
        <f t="shared" si="53"/>
        <v>0</v>
      </c>
      <c r="EG45" s="237">
        <f t="shared" si="53"/>
        <v>0</v>
      </c>
      <c r="EH45" s="237">
        <f t="shared" si="53"/>
        <v>0</v>
      </c>
      <c r="EI45" s="237">
        <f t="shared" si="53"/>
        <v>0</v>
      </c>
      <c r="EJ45" s="237">
        <f t="shared" si="53"/>
        <v>0</v>
      </c>
      <c r="EK45" s="237">
        <f t="shared" si="53"/>
        <v>0</v>
      </c>
      <c r="EL45" s="237">
        <f t="shared" si="53"/>
        <v>0</v>
      </c>
      <c r="EM45" s="237">
        <f t="shared" si="53"/>
        <v>0</v>
      </c>
      <c r="EN45" s="237">
        <f t="shared" si="53"/>
        <v>0</v>
      </c>
      <c r="EO45" s="237">
        <f t="shared" si="53"/>
        <v>0</v>
      </c>
      <c r="EP45" s="237">
        <f t="shared" si="53"/>
        <v>0</v>
      </c>
      <c r="EQ45" s="237">
        <f t="shared" si="53"/>
        <v>0</v>
      </c>
      <c r="ER45" s="237">
        <f t="shared" si="53"/>
        <v>0</v>
      </c>
      <c r="ES45" s="237">
        <f t="shared" si="53"/>
        <v>0</v>
      </c>
      <c r="ET45" s="237">
        <f t="shared" si="53"/>
        <v>0</v>
      </c>
      <c r="EU45" s="237">
        <f t="shared" si="53"/>
        <v>0</v>
      </c>
      <c r="EV45" s="237">
        <f t="shared" si="53"/>
        <v>0</v>
      </c>
      <c r="EW45" s="237">
        <f t="shared" si="53"/>
        <v>0</v>
      </c>
      <c r="EX45" s="237">
        <f t="shared" si="53"/>
        <v>0</v>
      </c>
      <c r="EY45" s="237">
        <f t="shared" si="53"/>
        <v>0</v>
      </c>
      <c r="EZ45" s="237">
        <f t="shared" si="53"/>
        <v>0</v>
      </c>
      <c r="FA45" s="237">
        <f t="shared" si="53"/>
        <v>0</v>
      </c>
      <c r="FB45" s="237">
        <f t="shared" si="53"/>
        <v>0</v>
      </c>
      <c r="FC45" s="237">
        <f t="shared" si="53"/>
        <v>0</v>
      </c>
      <c r="FD45" s="237">
        <f t="shared" si="53"/>
        <v>0</v>
      </c>
      <c r="FE45" s="237">
        <f t="shared" si="53"/>
        <v>0</v>
      </c>
      <c r="FF45" s="237">
        <f t="shared" si="53"/>
        <v>0</v>
      </c>
      <c r="FG45" s="237">
        <f t="shared" si="53"/>
        <v>0</v>
      </c>
      <c r="FH45" s="237">
        <f t="shared" si="53"/>
        <v>0</v>
      </c>
      <c r="FI45" s="237">
        <f t="shared" si="53"/>
        <v>0</v>
      </c>
      <c r="FJ45" s="237">
        <f t="shared" si="53"/>
        <v>0</v>
      </c>
      <c r="FK45" s="237">
        <f t="shared" si="53"/>
        <v>0</v>
      </c>
      <c r="FL45" s="237">
        <f t="shared" si="53"/>
        <v>0</v>
      </c>
      <c r="FM45" s="237">
        <f t="shared" si="53"/>
        <v>0</v>
      </c>
      <c r="FN45" s="237">
        <f t="shared" si="53"/>
        <v>0</v>
      </c>
      <c r="FO45" s="237">
        <f t="shared" si="53"/>
        <v>0</v>
      </c>
      <c r="FP45" s="237">
        <f t="shared" si="53"/>
        <v>0</v>
      </c>
      <c r="FQ45" s="237">
        <f t="shared" si="53"/>
        <v>0</v>
      </c>
      <c r="FR45" s="237">
        <f t="shared" si="53"/>
        <v>0</v>
      </c>
      <c r="FS45" s="237">
        <f t="shared" si="53"/>
        <v>0</v>
      </c>
      <c r="FT45" s="237">
        <f t="shared" si="53"/>
        <v>0</v>
      </c>
      <c r="FU45" s="237">
        <f t="shared" si="53"/>
        <v>0</v>
      </c>
      <c r="FV45" s="237">
        <f t="shared" si="53"/>
        <v>0</v>
      </c>
      <c r="FW45" s="237">
        <f t="shared" si="53"/>
        <v>0</v>
      </c>
      <c r="FX45" s="237">
        <f t="shared" si="53"/>
        <v>0</v>
      </c>
      <c r="FY45" s="237">
        <f t="shared" si="53"/>
        <v>0</v>
      </c>
      <c r="FZ45" s="237">
        <f t="shared" si="53"/>
        <v>0</v>
      </c>
      <c r="GA45" s="237">
        <f t="shared" si="53"/>
        <v>0</v>
      </c>
      <c r="GB45" s="237">
        <f t="shared" si="53"/>
        <v>0</v>
      </c>
      <c r="GC45" s="237">
        <f t="shared" si="53"/>
        <v>0</v>
      </c>
      <c r="GD45" s="237">
        <f t="shared" si="53"/>
        <v>0</v>
      </c>
      <c r="GE45" s="237">
        <f t="shared" si="53"/>
        <v>0</v>
      </c>
      <c r="GF45" s="237">
        <f t="shared" si="53"/>
        <v>0</v>
      </c>
      <c r="GG45" s="237">
        <f t="shared" si="53"/>
        <v>0</v>
      </c>
      <c r="GH45" s="237">
        <f t="shared" si="53"/>
        <v>0</v>
      </c>
      <c r="GI45" s="237">
        <f t="shared" si="53"/>
        <v>0</v>
      </c>
      <c r="GJ45" s="237">
        <f t="shared" si="53"/>
        <v>0</v>
      </c>
      <c r="GK45" s="237">
        <f t="shared" si="53"/>
        <v>0</v>
      </c>
      <c r="GL45" s="237">
        <f t="shared" si="53"/>
        <v>0</v>
      </c>
      <c r="GM45" s="237">
        <f t="shared" si="53"/>
        <v>0</v>
      </c>
      <c r="GN45" s="237">
        <f t="shared" si="53"/>
        <v>0</v>
      </c>
      <c r="GO45" s="237">
        <f t="shared" ref="GO45:II45" si="54">(GN45)*$C$50</f>
        <v>0</v>
      </c>
      <c r="GP45" s="237">
        <f t="shared" si="54"/>
        <v>0</v>
      </c>
      <c r="GQ45" s="237">
        <f t="shared" si="54"/>
        <v>0</v>
      </c>
      <c r="GR45" s="237">
        <f t="shared" si="54"/>
        <v>0</v>
      </c>
      <c r="GS45" s="237">
        <f t="shared" si="54"/>
        <v>0</v>
      </c>
      <c r="GT45" s="237">
        <f t="shared" si="54"/>
        <v>0</v>
      </c>
      <c r="GU45" s="237">
        <f t="shared" si="54"/>
        <v>0</v>
      </c>
      <c r="GV45" s="237">
        <f t="shared" si="54"/>
        <v>0</v>
      </c>
      <c r="GW45" s="237">
        <f t="shared" si="54"/>
        <v>0</v>
      </c>
      <c r="GX45" s="237">
        <f t="shared" si="54"/>
        <v>0</v>
      </c>
      <c r="GY45" s="237">
        <f t="shared" si="54"/>
        <v>0</v>
      </c>
      <c r="GZ45" s="237">
        <f t="shared" si="54"/>
        <v>0</v>
      </c>
      <c r="HA45" s="237">
        <f t="shared" si="54"/>
        <v>0</v>
      </c>
      <c r="HB45" s="237">
        <f t="shared" si="54"/>
        <v>0</v>
      </c>
      <c r="HC45" s="237">
        <f t="shared" si="54"/>
        <v>0</v>
      </c>
      <c r="HD45" s="237">
        <f t="shared" si="54"/>
        <v>0</v>
      </c>
      <c r="HE45" s="237">
        <f t="shared" si="54"/>
        <v>0</v>
      </c>
      <c r="HF45" s="237">
        <f t="shared" si="54"/>
        <v>0</v>
      </c>
      <c r="HG45" s="237">
        <f t="shared" si="54"/>
        <v>0</v>
      </c>
      <c r="HH45" s="237">
        <f t="shared" si="54"/>
        <v>0</v>
      </c>
      <c r="HI45" s="237">
        <f t="shared" si="54"/>
        <v>0</v>
      </c>
      <c r="HJ45" s="237">
        <f t="shared" si="54"/>
        <v>0</v>
      </c>
      <c r="HK45" s="237">
        <f t="shared" si="54"/>
        <v>0</v>
      </c>
      <c r="HL45" s="237">
        <f t="shared" si="54"/>
        <v>0</v>
      </c>
      <c r="HM45" s="237">
        <f t="shared" si="54"/>
        <v>0</v>
      </c>
      <c r="HN45" s="237">
        <f t="shared" si="54"/>
        <v>0</v>
      </c>
      <c r="HO45" s="237">
        <f t="shared" si="54"/>
        <v>0</v>
      </c>
      <c r="HP45" s="237">
        <f t="shared" si="54"/>
        <v>0</v>
      </c>
      <c r="HQ45" s="237">
        <f t="shared" si="54"/>
        <v>0</v>
      </c>
      <c r="HR45" s="237">
        <f t="shared" si="54"/>
        <v>0</v>
      </c>
      <c r="HS45" s="237">
        <f t="shared" si="54"/>
        <v>0</v>
      </c>
      <c r="HT45" s="237">
        <f t="shared" si="54"/>
        <v>0</v>
      </c>
      <c r="HU45" s="237">
        <f t="shared" si="54"/>
        <v>0</v>
      </c>
      <c r="HV45" s="237">
        <f t="shared" si="54"/>
        <v>0</v>
      </c>
      <c r="HW45" s="237">
        <f t="shared" si="54"/>
        <v>0</v>
      </c>
      <c r="HX45" s="237">
        <f t="shared" si="54"/>
        <v>0</v>
      </c>
      <c r="HY45" s="237">
        <f t="shared" si="54"/>
        <v>0</v>
      </c>
      <c r="HZ45" s="237">
        <f t="shared" si="54"/>
        <v>0</v>
      </c>
      <c r="IA45" s="237">
        <f t="shared" si="54"/>
        <v>0</v>
      </c>
      <c r="IB45" s="237">
        <f t="shared" si="54"/>
        <v>0</v>
      </c>
      <c r="IC45" s="237">
        <f t="shared" si="54"/>
        <v>0</v>
      </c>
      <c r="ID45" s="237">
        <f t="shared" si="54"/>
        <v>0</v>
      </c>
      <c r="IE45" s="237">
        <f t="shared" si="54"/>
        <v>0</v>
      </c>
      <c r="IF45" s="237">
        <f t="shared" si="54"/>
        <v>0</v>
      </c>
      <c r="IG45" s="237">
        <f t="shared" si="54"/>
        <v>0</v>
      </c>
      <c r="IH45" s="237">
        <f t="shared" si="54"/>
        <v>0</v>
      </c>
      <c r="II45" s="237">
        <f t="shared" si="54"/>
        <v>0</v>
      </c>
    </row>
    <row r="46" spans="1:344" ht="15.75" thickBot="1">
      <c r="B46" s="232"/>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row>
    <row r="47" spans="1:344">
      <c r="B47" s="319" t="s">
        <v>423</v>
      </c>
      <c r="D47" s="320">
        <f t="shared" ref="D47:BO47" si="55">D42-D45</f>
        <v>0</v>
      </c>
      <c r="E47" s="321">
        <f t="shared" si="55"/>
        <v>0</v>
      </c>
      <c r="F47" s="321">
        <f t="shared" si="55"/>
        <v>0</v>
      </c>
      <c r="G47" s="321">
        <f t="shared" si="55"/>
        <v>0</v>
      </c>
      <c r="H47" s="321">
        <f t="shared" si="55"/>
        <v>0</v>
      </c>
      <c r="I47" s="321">
        <f t="shared" si="55"/>
        <v>0</v>
      </c>
      <c r="J47" s="321">
        <f t="shared" si="55"/>
        <v>0</v>
      </c>
      <c r="K47" s="321">
        <f t="shared" si="55"/>
        <v>0</v>
      </c>
      <c r="L47" s="321">
        <f t="shared" si="55"/>
        <v>0</v>
      </c>
      <c r="M47" s="321">
        <f t="shared" si="55"/>
        <v>0</v>
      </c>
      <c r="N47" s="321">
        <f t="shared" si="55"/>
        <v>0</v>
      </c>
      <c r="O47" s="321">
        <f t="shared" si="55"/>
        <v>0</v>
      </c>
      <c r="P47" s="321">
        <f t="shared" si="55"/>
        <v>0</v>
      </c>
      <c r="Q47" s="321">
        <f t="shared" si="55"/>
        <v>0</v>
      </c>
      <c r="R47" s="321">
        <f t="shared" si="55"/>
        <v>0</v>
      </c>
      <c r="S47" s="321">
        <f t="shared" si="55"/>
        <v>0</v>
      </c>
      <c r="T47" s="321">
        <f t="shared" si="55"/>
        <v>0</v>
      </c>
      <c r="U47" s="321">
        <f t="shared" si="55"/>
        <v>0</v>
      </c>
      <c r="V47" s="321">
        <f t="shared" si="55"/>
        <v>0</v>
      </c>
      <c r="W47" s="321">
        <f t="shared" si="55"/>
        <v>0</v>
      </c>
      <c r="X47" s="321">
        <f t="shared" si="55"/>
        <v>0</v>
      </c>
      <c r="Y47" s="321">
        <f t="shared" si="55"/>
        <v>0</v>
      </c>
      <c r="Z47" s="321">
        <f t="shared" si="55"/>
        <v>0</v>
      </c>
      <c r="AA47" s="321">
        <f t="shared" si="55"/>
        <v>0</v>
      </c>
      <c r="AB47" s="321">
        <f t="shared" si="55"/>
        <v>0</v>
      </c>
      <c r="AC47" s="321">
        <f t="shared" si="55"/>
        <v>0</v>
      </c>
      <c r="AD47" s="321">
        <f t="shared" si="55"/>
        <v>0</v>
      </c>
      <c r="AE47" s="321">
        <f t="shared" si="55"/>
        <v>0</v>
      </c>
      <c r="AF47" s="321">
        <f t="shared" si="55"/>
        <v>0</v>
      </c>
      <c r="AG47" s="321">
        <f t="shared" si="55"/>
        <v>0</v>
      </c>
      <c r="AH47" s="321">
        <f t="shared" si="55"/>
        <v>0</v>
      </c>
      <c r="AI47" s="321">
        <f t="shared" si="55"/>
        <v>0</v>
      </c>
      <c r="AJ47" s="321">
        <f t="shared" si="55"/>
        <v>0</v>
      </c>
      <c r="AK47" s="321">
        <f t="shared" si="55"/>
        <v>0</v>
      </c>
      <c r="AL47" s="321">
        <f t="shared" si="55"/>
        <v>0</v>
      </c>
      <c r="AM47" s="321">
        <f t="shared" si="55"/>
        <v>0</v>
      </c>
      <c r="AN47" s="321">
        <f t="shared" si="55"/>
        <v>0</v>
      </c>
      <c r="AO47" s="321">
        <f t="shared" si="55"/>
        <v>0</v>
      </c>
      <c r="AP47" s="321">
        <f t="shared" si="55"/>
        <v>0</v>
      </c>
      <c r="AQ47" s="321">
        <f t="shared" si="55"/>
        <v>0</v>
      </c>
      <c r="AR47" s="321">
        <f t="shared" si="55"/>
        <v>0</v>
      </c>
      <c r="AS47" s="321">
        <f t="shared" si="55"/>
        <v>0</v>
      </c>
      <c r="AT47" s="321">
        <f t="shared" si="55"/>
        <v>0</v>
      </c>
      <c r="AU47" s="321">
        <f t="shared" si="55"/>
        <v>0</v>
      </c>
      <c r="AV47" s="321">
        <f t="shared" si="55"/>
        <v>0</v>
      </c>
      <c r="AW47" s="321">
        <f t="shared" si="55"/>
        <v>0</v>
      </c>
      <c r="AX47" s="321">
        <f t="shared" si="55"/>
        <v>0</v>
      </c>
      <c r="AY47" s="321">
        <f t="shared" si="55"/>
        <v>0</v>
      </c>
      <c r="AZ47" s="321">
        <f t="shared" si="55"/>
        <v>0</v>
      </c>
      <c r="BA47" s="321">
        <f t="shared" si="55"/>
        <v>0</v>
      </c>
      <c r="BB47" s="322">
        <f t="shared" si="55"/>
        <v>0</v>
      </c>
      <c r="BC47" s="237" t="e">
        <f t="shared" si="55"/>
        <v>#REF!</v>
      </c>
      <c r="BD47" s="237" t="e">
        <f t="shared" si="55"/>
        <v>#REF!</v>
      </c>
      <c r="BE47" s="237" t="e">
        <f t="shared" si="55"/>
        <v>#REF!</v>
      </c>
      <c r="BF47" s="237" t="e">
        <f t="shared" si="55"/>
        <v>#REF!</v>
      </c>
      <c r="BG47" s="237" t="e">
        <f t="shared" si="55"/>
        <v>#REF!</v>
      </c>
      <c r="BH47" s="237" t="e">
        <f t="shared" si="55"/>
        <v>#REF!</v>
      </c>
      <c r="BI47" s="237" t="e">
        <f t="shared" si="55"/>
        <v>#REF!</v>
      </c>
      <c r="BJ47" s="237" t="e">
        <f t="shared" si="55"/>
        <v>#REF!</v>
      </c>
      <c r="BK47" s="237" t="e">
        <f t="shared" si="55"/>
        <v>#REF!</v>
      </c>
      <c r="BL47" s="237" t="e">
        <f t="shared" si="55"/>
        <v>#REF!</v>
      </c>
      <c r="BM47" s="237" t="e">
        <f t="shared" si="55"/>
        <v>#REF!</v>
      </c>
      <c r="BN47" s="237" t="e">
        <f t="shared" si="55"/>
        <v>#REF!</v>
      </c>
      <c r="BO47" s="237" t="e">
        <f t="shared" si="55"/>
        <v>#REF!</v>
      </c>
      <c r="BP47" s="237" t="e">
        <f t="shared" ref="BP47:EA47" si="56">BP42-BP45</f>
        <v>#REF!</v>
      </c>
      <c r="BQ47" s="237" t="e">
        <f t="shared" si="56"/>
        <v>#REF!</v>
      </c>
      <c r="BR47" s="237" t="e">
        <f t="shared" si="56"/>
        <v>#REF!</v>
      </c>
      <c r="BS47" s="237" t="e">
        <f t="shared" si="56"/>
        <v>#REF!</v>
      </c>
      <c r="BT47" s="237" t="e">
        <f t="shared" si="56"/>
        <v>#REF!</v>
      </c>
      <c r="BU47" s="237" t="e">
        <f t="shared" si="56"/>
        <v>#REF!</v>
      </c>
      <c r="BV47" s="237" t="e">
        <f t="shared" si="56"/>
        <v>#REF!</v>
      </c>
      <c r="BW47" s="237" t="e">
        <f t="shared" si="56"/>
        <v>#REF!</v>
      </c>
      <c r="BX47" s="237" t="e">
        <f t="shared" si="56"/>
        <v>#REF!</v>
      </c>
      <c r="BY47" s="237" t="e">
        <f t="shared" si="56"/>
        <v>#REF!</v>
      </c>
      <c r="BZ47" s="237" t="e">
        <f t="shared" si="56"/>
        <v>#REF!</v>
      </c>
      <c r="CA47" s="237" t="e">
        <f t="shared" si="56"/>
        <v>#REF!</v>
      </c>
      <c r="CB47" s="237" t="e">
        <f t="shared" si="56"/>
        <v>#REF!</v>
      </c>
      <c r="CC47" s="237" t="e">
        <f t="shared" si="56"/>
        <v>#REF!</v>
      </c>
      <c r="CD47" s="237" t="e">
        <f t="shared" si="56"/>
        <v>#REF!</v>
      </c>
      <c r="CE47" s="237" t="e">
        <f t="shared" si="56"/>
        <v>#REF!</v>
      </c>
      <c r="CF47" s="237" t="e">
        <f t="shared" si="56"/>
        <v>#REF!</v>
      </c>
      <c r="CG47" s="237" t="e">
        <f t="shared" si="56"/>
        <v>#REF!</v>
      </c>
      <c r="CH47" s="237" t="e">
        <f t="shared" si="56"/>
        <v>#REF!</v>
      </c>
      <c r="CI47" s="237" t="e">
        <f t="shared" si="56"/>
        <v>#REF!</v>
      </c>
      <c r="CJ47" s="237" t="e">
        <f t="shared" si="56"/>
        <v>#REF!</v>
      </c>
      <c r="CK47" s="237" t="e">
        <f t="shared" si="56"/>
        <v>#REF!</v>
      </c>
      <c r="CL47" s="237" t="e">
        <f t="shared" si="56"/>
        <v>#REF!</v>
      </c>
      <c r="CM47" s="237" t="e">
        <f t="shared" si="56"/>
        <v>#REF!</v>
      </c>
      <c r="CN47" s="237" t="e">
        <f t="shared" si="56"/>
        <v>#REF!</v>
      </c>
      <c r="CO47" s="237" t="e">
        <f t="shared" si="56"/>
        <v>#REF!</v>
      </c>
      <c r="CP47" s="237" t="e">
        <f t="shared" si="56"/>
        <v>#REF!</v>
      </c>
      <c r="CQ47" s="237" t="e">
        <f t="shared" si="56"/>
        <v>#REF!</v>
      </c>
      <c r="CR47" s="237" t="e">
        <f t="shared" si="56"/>
        <v>#REF!</v>
      </c>
      <c r="CS47" s="237" t="e">
        <f t="shared" si="56"/>
        <v>#REF!</v>
      </c>
      <c r="CT47" s="237" t="e">
        <f t="shared" si="56"/>
        <v>#REF!</v>
      </c>
      <c r="CU47" s="237" t="e">
        <f t="shared" si="56"/>
        <v>#REF!</v>
      </c>
      <c r="CV47" s="237" t="e">
        <f t="shared" si="56"/>
        <v>#REF!</v>
      </c>
      <c r="CW47" s="237" t="e">
        <f t="shared" si="56"/>
        <v>#REF!</v>
      </c>
      <c r="CX47" s="237" t="e">
        <f t="shared" si="56"/>
        <v>#REF!</v>
      </c>
      <c r="CY47" s="237" t="e">
        <f t="shared" si="56"/>
        <v>#REF!</v>
      </c>
      <c r="CZ47" s="237" t="e">
        <f t="shared" si="56"/>
        <v>#REF!</v>
      </c>
      <c r="DA47" s="237" t="e">
        <f t="shared" si="56"/>
        <v>#REF!</v>
      </c>
      <c r="DB47" s="237" t="e">
        <f t="shared" si="56"/>
        <v>#REF!</v>
      </c>
      <c r="DC47" s="237" t="e">
        <f t="shared" si="56"/>
        <v>#REF!</v>
      </c>
      <c r="DD47" s="237" t="e">
        <f t="shared" si="56"/>
        <v>#REF!</v>
      </c>
      <c r="DE47" s="237" t="e">
        <f t="shared" si="56"/>
        <v>#REF!</v>
      </c>
      <c r="DF47" s="237" t="e">
        <f t="shared" si="56"/>
        <v>#REF!</v>
      </c>
      <c r="DG47" s="237" t="e">
        <f t="shared" si="56"/>
        <v>#REF!</v>
      </c>
      <c r="DH47" s="237" t="e">
        <f t="shared" si="56"/>
        <v>#REF!</v>
      </c>
      <c r="DI47" s="237" t="e">
        <f t="shared" si="56"/>
        <v>#REF!</v>
      </c>
      <c r="DJ47" s="237" t="e">
        <f t="shared" si="56"/>
        <v>#REF!</v>
      </c>
      <c r="DK47" s="237" t="e">
        <f t="shared" si="56"/>
        <v>#REF!</v>
      </c>
      <c r="DL47" s="237" t="e">
        <f t="shared" si="56"/>
        <v>#REF!</v>
      </c>
      <c r="DM47" s="237" t="e">
        <f t="shared" si="56"/>
        <v>#REF!</v>
      </c>
      <c r="DN47" s="237" t="e">
        <f t="shared" si="56"/>
        <v>#REF!</v>
      </c>
      <c r="DO47" s="237" t="e">
        <f t="shared" si="56"/>
        <v>#REF!</v>
      </c>
      <c r="DP47" s="237" t="e">
        <f t="shared" si="56"/>
        <v>#REF!</v>
      </c>
      <c r="DQ47" s="237" t="e">
        <f t="shared" si="56"/>
        <v>#REF!</v>
      </c>
      <c r="DR47" s="237" t="e">
        <f t="shared" si="56"/>
        <v>#REF!</v>
      </c>
      <c r="DS47" s="237" t="e">
        <f t="shared" si="56"/>
        <v>#REF!</v>
      </c>
      <c r="DT47" s="237" t="e">
        <f t="shared" si="56"/>
        <v>#REF!</v>
      </c>
      <c r="DU47" s="237" t="e">
        <f t="shared" si="56"/>
        <v>#REF!</v>
      </c>
      <c r="DV47" s="237" t="e">
        <f t="shared" si="56"/>
        <v>#REF!</v>
      </c>
      <c r="DW47" s="237" t="e">
        <f t="shared" si="56"/>
        <v>#REF!</v>
      </c>
      <c r="DX47" s="237" t="e">
        <f t="shared" si="56"/>
        <v>#REF!</v>
      </c>
      <c r="DY47" s="237" t="e">
        <f t="shared" si="56"/>
        <v>#REF!</v>
      </c>
      <c r="DZ47" s="237" t="e">
        <f t="shared" si="56"/>
        <v>#REF!</v>
      </c>
      <c r="EA47" s="237" t="e">
        <f t="shared" si="56"/>
        <v>#REF!</v>
      </c>
      <c r="EB47" s="237" t="e">
        <f t="shared" ref="EB47:GM47" si="57">EB42-EB45</f>
        <v>#REF!</v>
      </c>
      <c r="EC47" s="237" t="e">
        <f t="shared" si="57"/>
        <v>#REF!</v>
      </c>
      <c r="ED47" s="237" t="e">
        <f t="shared" si="57"/>
        <v>#REF!</v>
      </c>
      <c r="EE47" s="237" t="e">
        <f t="shared" si="57"/>
        <v>#REF!</v>
      </c>
      <c r="EF47" s="237" t="e">
        <f t="shared" si="57"/>
        <v>#REF!</v>
      </c>
      <c r="EG47" s="237" t="e">
        <f t="shared" si="57"/>
        <v>#REF!</v>
      </c>
      <c r="EH47" s="237" t="e">
        <f t="shared" si="57"/>
        <v>#REF!</v>
      </c>
      <c r="EI47" s="237" t="e">
        <f t="shared" si="57"/>
        <v>#REF!</v>
      </c>
      <c r="EJ47" s="237" t="e">
        <f t="shared" si="57"/>
        <v>#REF!</v>
      </c>
      <c r="EK47" s="237" t="e">
        <f t="shared" si="57"/>
        <v>#REF!</v>
      </c>
      <c r="EL47" s="237" t="e">
        <f t="shared" si="57"/>
        <v>#REF!</v>
      </c>
      <c r="EM47" s="237" t="e">
        <f t="shared" si="57"/>
        <v>#REF!</v>
      </c>
      <c r="EN47" s="237" t="e">
        <f t="shared" si="57"/>
        <v>#REF!</v>
      </c>
      <c r="EO47" s="237" t="e">
        <f t="shared" si="57"/>
        <v>#REF!</v>
      </c>
      <c r="EP47" s="237" t="e">
        <f t="shared" si="57"/>
        <v>#REF!</v>
      </c>
      <c r="EQ47" s="237" t="e">
        <f t="shared" si="57"/>
        <v>#REF!</v>
      </c>
      <c r="ER47" s="237" t="e">
        <f t="shared" si="57"/>
        <v>#REF!</v>
      </c>
      <c r="ES47" s="237" t="e">
        <f t="shared" si="57"/>
        <v>#REF!</v>
      </c>
      <c r="ET47" s="237" t="e">
        <f t="shared" si="57"/>
        <v>#REF!</v>
      </c>
      <c r="EU47" s="237" t="e">
        <f t="shared" si="57"/>
        <v>#REF!</v>
      </c>
      <c r="EV47" s="237" t="e">
        <f t="shared" si="57"/>
        <v>#REF!</v>
      </c>
      <c r="EW47" s="237" t="e">
        <f t="shared" si="57"/>
        <v>#REF!</v>
      </c>
      <c r="EX47" s="237" t="e">
        <f t="shared" si="57"/>
        <v>#REF!</v>
      </c>
      <c r="EY47" s="237" t="e">
        <f t="shared" si="57"/>
        <v>#REF!</v>
      </c>
      <c r="EZ47" s="237" t="e">
        <f t="shared" si="57"/>
        <v>#REF!</v>
      </c>
      <c r="FA47" s="237" t="e">
        <f t="shared" si="57"/>
        <v>#REF!</v>
      </c>
      <c r="FB47" s="237" t="e">
        <f t="shared" si="57"/>
        <v>#REF!</v>
      </c>
      <c r="FC47" s="237" t="e">
        <f t="shared" si="57"/>
        <v>#REF!</v>
      </c>
      <c r="FD47" s="237" t="e">
        <f t="shared" si="57"/>
        <v>#REF!</v>
      </c>
      <c r="FE47" s="237" t="e">
        <f t="shared" si="57"/>
        <v>#REF!</v>
      </c>
      <c r="FF47" s="237" t="e">
        <f t="shared" si="57"/>
        <v>#REF!</v>
      </c>
      <c r="FG47" s="237" t="e">
        <f t="shared" si="57"/>
        <v>#REF!</v>
      </c>
      <c r="FH47" s="237" t="e">
        <f t="shared" si="57"/>
        <v>#REF!</v>
      </c>
      <c r="FI47" s="237" t="e">
        <f t="shared" si="57"/>
        <v>#REF!</v>
      </c>
      <c r="FJ47" s="237" t="e">
        <f t="shared" si="57"/>
        <v>#REF!</v>
      </c>
      <c r="FK47" s="237" t="e">
        <f t="shared" si="57"/>
        <v>#REF!</v>
      </c>
      <c r="FL47" s="237" t="e">
        <f t="shared" si="57"/>
        <v>#REF!</v>
      </c>
      <c r="FM47" s="237" t="e">
        <f t="shared" si="57"/>
        <v>#REF!</v>
      </c>
      <c r="FN47" s="237" t="e">
        <f t="shared" si="57"/>
        <v>#REF!</v>
      </c>
      <c r="FO47" s="237" t="e">
        <f t="shared" si="57"/>
        <v>#REF!</v>
      </c>
      <c r="FP47" s="237" t="e">
        <f t="shared" si="57"/>
        <v>#REF!</v>
      </c>
      <c r="FQ47" s="237" t="e">
        <f t="shared" si="57"/>
        <v>#REF!</v>
      </c>
      <c r="FR47" s="237" t="e">
        <f t="shared" si="57"/>
        <v>#REF!</v>
      </c>
      <c r="FS47" s="237" t="e">
        <f t="shared" si="57"/>
        <v>#REF!</v>
      </c>
      <c r="FT47" s="237" t="e">
        <f t="shared" si="57"/>
        <v>#REF!</v>
      </c>
      <c r="FU47" s="237" t="e">
        <f t="shared" si="57"/>
        <v>#REF!</v>
      </c>
      <c r="FV47" s="237" t="e">
        <f t="shared" si="57"/>
        <v>#REF!</v>
      </c>
      <c r="FW47" s="237" t="e">
        <f t="shared" si="57"/>
        <v>#REF!</v>
      </c>
      <c r="FX47" s="237" t="e">
        <f t="shared" si="57"/>
        <v>#REF!</v>
      </c>
      <c r="FY47" s="237" t="e">
        <f t="shared" si="57"/>
        <v>#REF!</v>
      </c>
      <c r="FZ47" s="237" t="e">
        <f t="shared" si="57"/>
        <v>#REF!</v>
      </c>
      <c r="GA47" s="237" t="e">
        <f t="shared" si="57"/>
        <v>#REF!</v>
      </c>
      <c r="GB47" s="237" t="e">
        <f t="shared" si="57"/>
        <v>#REF!</v>
      </c>
      <c r="GC47" s="237" t="e">
        <f t="shared" si="57"/>
        <v>#REF!</v>
      </c>
      <c r="GD47" s="237" t="e">
        <f t="shared" si="57"/>
        <v>#REF!</v>
      </c>
      <c r="GE47" s="237" t="e">
        <f t="shared" si="57"/>
        <v>#REF!</v>
      </c>
      <c r="GF47" s="237" t="e">
        <f t="shared" si="57"/>
        <v>#REF!</v>
      </c>
      <c r="GG47" s="237" t="e">
        <f t="shared" si="57"/>
        <v>#REF!</v>
      </c>
      <c r="GH47" s="237" t="e">
        <f t="shared" si="57"/>
        <v>#REF!</v>
      </c>
      <c r="GI47" s="237" t="e">
        <f t="shared" si="57"/>
        <v>#REF!</v>
      </c>
      <c r="GJ47" s="237" t="e">
        <f t="shared" si="57"/>
        <v>#REF!</v>
      </c>
      <c r="GK47" s="237" t="e">
        <f t="shared" si="57"/>
        <v>#REF!</v>
      </c>
      <c r="GL47" s="237" t="e">
        <f t="shared" si="57"/>
        <v>#REF!</v>
      </c>
      <c r="GM47" s="237" t="e">
        <f t="shared" si="57"/>
        <v>#REF!</v>
      </c>
      <c r="GN47" s="237" t="e">
        <f t="shared" ref="GN47:II47" si="58">GN42-GN45</f>
        <v>#REF!</v>
      </c>
      <c r="GO47" s="237" t="e">
        <f t="shared" si="58"/>
        <v>#REF!</v>
      </c>
      <c r="GP47" s="237" t="e">
        <f t="shared" si="58"/>
        <v>#REF!</v>
      </c>
      <c r="GQ47" s="237" t="e">
        <f t="shared" si="58"/>
        <v>#REF!</v>
      </c>
      <c r="GR47" s="237" t="e">
        <f t="shared" si="58"/>
        <v>#REF!</v>
      </c>
      <c r="GS47" s="237" t="e">
        <f t="shared" si="58"/>
        <v>#REF!</v>
      </c>
      <c r="GT47" s="237" t="e">
        <f t="shared" si="58"/>
        <v>#REF!</v>
      </c>
      <c r="GU47" s="237" t="e">
        <f t="shared" si="58"/>
        <v>#REF!</v>
      </c>
      <c r="GV47" s="237" t="e">
        <f t="shared" si="58"/>
        <v>#REF!</v>
      </c>
      <c r="GW47" s="237" t="e">
        <f t="shared" si="58"/>
        <v>#REF!</v>
      </c>
      <c r="GX47" s="237" t="e">
        <f t="shared" si="58"/>
        <v>#REF!</v>
      </c>
      <c r="GY47" s="237" t="e">
        <f t="shared" si="58"/>
        <v>#REF!</v>
      </c>
      <c r="GZ47" s="237" t="e">
        <f t="shared" si="58"/>
        <v>#REF!</v>
      </c>
      <c r="HA47" s="237" t="e">
        <f t="shared" si="58"/>
        <v>#REF!</v>
      </c>
      <c r="HB47" s="237" t="e">
        <f t="shared" si="58"/>
        <v>#REF!</v>
      </c>
      <c r="HC47" s="237" t="e">
        <f t="shared" si="58"/>
        <v>#REF!</v>
      </c>
      <c r="HD47" s="237" t="e">
        <f t="shared" si="58"/>
        <v>#REF!</v>
      </c>
      <c r="HE47" s="237" t="e">
        <f t="shared" si="58"/>
        <v>#REF!</v>
      </c>
      <c r="HF47" s="237" t="e">
        <f t="shared" si="58"/>
        <v>#REF!</v>
      </c>
      <c r="HG47" s="237" t="e">
        <f t="shared" si="58"/>
        <v>#REF!</v>
      </c>
      <c r="HH47" s="237" t="e">
        <f t="shared" si="58"/>
        <v>#REF!</v>
      </c>
      <c r="HI47" s="237" t="e">
        <f t="shared" si="58"/>
        <v>#REF!</v>
      </c>
      <c r="HJ47" s="237" t="e">
        <f t="shared" si="58"/>
        <v>#REF!</v>
      </c>
      <c r="HK47" s="237" t="e">
        <f t="shared" si="58"/>
        <v>#REF!</v>
      </c>
      <c r="HL47" s="237" t="e">
        <f t="shared" si="58"/>
        <v>#REF!</v>
      </c>
      <c r="HM47" s="237" t="e">
        <f t="shared" si="58"/>
        <v>#REF!</v>
      </c>
      <c r="HN47" s="237" t="e">
        <f t="shared" si="58"/>
        <v>#REF!</v>
      </c>
      <c r="HO47" s="237" t="e">
        <f t="shared" si="58"/>
        <v>#REF!</v>
      </c>
      <c r="HP47" s="237" t="e">
        <f t="shared" si="58"/>
        <v>#REF!</v>
      </c>
      <c r="HQ47" s="237" t="e">
        <f t="shared" si="58"/>
        <v>#REF!</v>
      </c>
      <c r="HR47" s="237" t="e">
        <f t="shared" si="58"/>
        <v>#REF!</v>
      </c>
      <c r="HS47" s="237" t="e">
        <f t="shared" si="58"/>
        <v>#REF!</v>
      </c>
      <c r="HT47" s="237" t="e">
        <f t="shared" si="58"/>
        <v>#REF!</v>
      </c>
      <c r="HU47" s="237" t="e">
        <f t="shared" si="58"/>
        <v>#REF!</v>
      </c>
      <c r="HV47" s="237" t="e">
        <f t="shared" si="58"/>
        <v>#REF!</v>
      </c>
      <c r="HW47" s="237" t="e">
        <f t="shared" si="58"/>
        <v>#REF!</v>
      </c>
      <c r="HX47" s="237" t="e">
        <f t="shared" si="58"/>
        <v>#REF!</v>
      </c>
      <c r="HY47" s="237" t="e">
        <f t="shared" si="58"/>
        <v>#REF!</v>
      </c>
      <c r="HZ47" s="237" t="e">
        <f t="shared" si="58"/>
        <v>#REF!</v>
      </c>
      <c r="IA47" s="237" t="e">
        <f t="shared" si="58"/>
        <v>#REF!</v>
      </c>
      <c r="IB47" s="237" t="e">
        <f t="shared" si="58"/>
        <v>#REF!</v>
      </c>
      <c r="IC47" s="237" t="e">
        <f t="shared" si="58"/>
        <v>#REF!</v>
      </c>
      <c r="ID47" s="237" t="e">
        <f t="shared" si="58"/>
        <v>#REF!</v>
      </c>
      <c r="IE47" s="237" t="e">
        <f t="shared" si="58"/>
        <v>#REF!</v>
      </c>
      <c r="IF47" s="237" t="e">
        <f t="shared" si="58"/>
        <v>#REF!</v>
      </c>
      <c r="IG47" s="237" t="e">
        <f t="shared" si="58"/>
        <v>#REF!</v>
      </c>
      <c r="IH47" s="237" t="e">
        <f t="shared" si="58"/>
        <v>#REF!</v>
      </c>
      <c r="II47" s="237" t="e">
        <f t="shared" si="58"/>
        <v>#REF!</v>
      </c>
    </row>
    <row r="48" spans="1:344" ht="15.75" thickBot="1">
      <c r="B48" s="323" t="s">
        <v>424</v>
      </c>
      <c r="D48" s="324">
        <f>D47</f>
        <v>0</v>
      </c>
      <c r="E48" s="325">
        <f t="shared" ref="E48:BP48" si="59">E47+D48</f>
        <v>0</v>
      </c>
      <c r="F48" s="325">
        <f t="shared" si="59"/>
        <v>0</v>
      </c>
      <c r="G48" s="325">
        <f t="shared" si="59"/>
        <v>0</v>
      </c>
      <c r="H48" s="325">
        <f t="shared" si="59"/>
        <v>0</v>
      </c>
      <c r="I48" s="325">
        <f t="shared" si="59"/>
        <v>0</v>
      </c>
      <c r="J48" s="325">
        <f t="shared" si="59"/>
        <v>0</v>
      </c>
      <c r="K48" s="325">
        <f t="shared" si="59"/>
        <v>0</v>
      </c>
      <c r="L48" s="325">
        <f t="shared" si="59"/>
        <v>0</v>
      </c>
      <c r="M48" s="325">
        <f t="shared" si="59"/>
        <v>0</v>
      </c>
      <c r="N48" s="325">
        <f t="shared" si="59"/>
        <v>0</v>
      </c>
      <c r="O48" s="325">
        <f t="shared" si="59"/>
        <v>0</v>
      </c>
      <c r="P48" s="325">
        <f t="shared" si="59"/>
        <v>0</v>
      </c>
      <c r="Q48" s="325">
        <f t="shared" si="59"/>
        <v>0</v>
      </c>
      <c r="R48" s="325">
        <f t="shared" si="59"/>
        <v>0</v>
      </c>
      <c r="S48" s="325">
        <f t="shared" si="59"/>
        <v>0</v>
      </c>
      <c r="T48" s="325">
        <f t="shared" si="59"/>
        <v>0</v>
      </c>
      <c r="U48" s="325">
        <f t="shared" si="59"/>
        <v>0</v>
      </c>
      <c r="V48" s="325">
        <f t="shared" si="59"/>
        <v>0</v>
      </c>
      <c r="W48" s="325">
        <f t="shared" si="59"/>
        <v>0</v>
      </c>
      <c r="X48" s="325">
        <f t="shared" si="59"/>
        <v>0</v>
      </c>
      <c r="Y48" s="325">
        <f t="shared" si="59"/>
        <v>0</v>
      </c>
      <c r="Z48" s="325">
        <f t="shared" si="59"/>
        <v>0</v>
      </c>
      <c r="AA48" s="325">
        <f t="shared" si="59"/>
        <v>0</v>
      </c>
      <c r="AB48" s="325">
        <f t="shared" si="59"/>
        <v>0</v>
      </c>
      <c r="AC48" s="325">
        <f t="shared" si="59"/>
        <v>0</v>
      </c>
      <c r="AD48" s="325">
        <f t="shared" si="59"/>
        <v>0</v>
      </c>
      <c r="AE48" s="325">
        <f t="shared" si="59"/>
        <v>0</v>
      </c>
      <c r="AF48" s="325">
        <f t="shared" si="59"/>
        <v>0</v>
      </c>
      <c r="AG48" s="325">
        <f t="shared" si="59"/>
        <v>0</v>
      </c>
      <c r="AH48" s="325">
        <f t="shared" si="59"/>
        <v>0</v>
      </c>
      <c r="AI48" s="325">
        <f t="shared" si="59"/>
        <v>0</v>
      </c>
      <c r="AJ48" s="325">
        <f t="shared" si="59"/>
        <v>0</v>
      </c>
      <c r="AK48" s="325">
        <f t="shared" si="59"/>
        <v>0</v>
      </c>
      <c r="AL48" s="325">
        <f t="shared" si="59"/>
        <v>0</v>
      </c>
      <c r="AM48" s="325">
        <f t="shared" si="59"/>
        <v>0</v>
      </c>
      <c r="AN48" s="325">
        <f t="shared" si="59"/>
        <v>0</v>
      </c>
      <c r="AO48" s="325">
        <f t="shared" si="59"/>
        <v>0</v>
      </c>
      <c r="AP48" s="325">
        <f t="shared" si="59"/>
        <v>0</v>
      </c>
      <c r="AQ48" s="325">
        <f t="shared" si="59"/>
        <v>0</v>
      </c>
      <c r="AR48" s="325">
        <f t="shared" si="59"/>
        <v>0</v>
      </c>
      <c r="AS48" s="325">
        <f t="shared" si="59"/>
        <v>0</v>
      </c>
      <c r="AT48" s="325">
        <f t="shared" si="59"/>
        <v>0</v>
      </c>
      <c r="AU48" s="325">
        <f t="shared" si="59"/>
        <v>0</v>
      </c>
      <c r="AV48" s="325">
        <f t="shared" si="59"/>
        <v>0</v>
      </c>
      <c r="AW48" s="325">
        <f t="shared" si="59"/>
        <v>0</v>
      </c>
      <c r="AX48" s="325">
        <f t="shared" si="59"/>
        <v>0</v>
      </c>
      <c r="AY48" s="325">
        <f t="shared" si="59"/>
        <v>0</v>
      </c>
      <c r="AZ48" s="325">
        <f t="shared" si="59"/>
        <v>0</v>
      </c>
      <c r="BA48" s="325">
        <f t="shared" si="59"/>
        <v>0</v>
      </c>
      <c r="BB48" s="326">
        <f t="shared" si="59"/>
        <v>0</v>
      </c>
      <c r="BC48" s="237" t="e">
        <f t="shared" si="59"/>
        <v>#REF!</v>
      </c>
      <c r="BD48" s="237" t="e">
        <f t="shared" si="59"/>
        <v>#REF!</v>
      </c>
      <c r="BE48" s="237" t="e">
        <f t="shared" si="59"/>
        <v>#REF!</v>
      </c>
      <c r="BF48" s="237" t="e">
        <f t="shared" si="59"/>
        <v>#REF!</v>
      </c>
      <c r="BG48" s="237" t="e">
        <f t="shared" si="59"/>
        <v>#REF!</v>
      </c>
      <c r="BH48" s="237" t="e">
        <f t="shared" si="59"/>
        <v>#REF!</v>
      </c>
      <c r="BI48" s="237" t="e">
        <f t="shared" si="59"/>
        <v>#REF!</v>
      </c>
      <c r="BJ48" s="237" t="e">
        <f t="shared" si="59"/>
        <v>#REF!</v>
      </c>
      <c r="BK48" s="237" t="e">
        <f t="shared" si="59"/>
        <v>#REF!</v>
      </c>
      <c r="BL48" s="237" t="e">
        <f t="shared" si="59"/>
        <v>#REF!</v>
      </c>
      <c r="BM48" s="237" t="e">
        <f t="shared" si="59"/>
        <v>#REF!</v>
      </c>
      <c r="BN48" s="237" t="e">
        <f t="shared" si="59"/>
        <v>#REF!</v>
      </c>
      <c r="BO48" s="237" t="e">
        <f t="shared" si="59"/>
        <v>#REF!</v>
      </c>
      <c r="BP48" s="237" t="e">
        <f t="shared" si="59"/>
        <v>#REF!</v>
      </c>
      <c r="BQ48" s="237" t="e">
        <f t="shared" ref="BQ48:EB48" si="60">BQ47+BP48</f>
        <v>#REF!</v>
      </c>
      <c r="BR48" s="237" t="e">
        <f t="shared" si="60"/>
        <v>#REF!</v>
      </c>
      <c r="BS48" s="237" t="e">
        <f t="shared" si="60"/>
        <v>#REF!</v>
      </c>
      <c r="BT48" s="237" t="e">
        <f t="shared" si="60"/>
        <v>#REF!</v>
      </c>
      <c r="BU48" s="237" t="e">
        <f t="shared" si="60"/>
        <v>#REF!</v>
      </c>
      <c r="BV48" s="237" t="e">
        <f t="shared" si="60"/>
        <v>#REF!</v>
      </c>
      <c r="BW48" s="237" t="e">
        <f t="shared" si="60"/>
        <v>#REF!</v>
      </c>
      <c r="BX48" s="237" t="e">
        <f t="shared" si="60"/>
        <v>#REF!</v>
      </c>
      <c r="BY48" s="237" t="e">
        <f t="shared" si="60"/>
        <v>#REF!</v>
      </c>
      <c r="BZ48" s="237" t="e">
        <f t="shared" si="60"/>
        <v>#REF!</v>
      </c>
      <c r="CA48" s="237" t="e">
        <f t="shared" si="60"/>
        <v>#REF!</v>
      </c>
      <c r="CB48" s="237" t="e">
        <f t="shared" si="60"/>
        <v>#REF!</v>
      </c>
      <c r="CC48" s="237" t="e">
        <f t="shared" si="60"/>
        <v>#REF!</v>
      </c>
      <c r="CD48" s="237" t="e">
        <f t="shared" si="60"/>
        <v>#REF!</v>
      </c>
      <c r="CE48" s="237" t="e">
        <f t="shared" si="60"/>
        <v>#REF!</v>
      </c>
      <c r="CF48" s="237" t="e">
        <f t="shared" si="60"/>
        <v>#REF!</v>
      </c>
      <c r="CG48" s="237" t="e">
        <f t="shared" si="60"/>
        <v>#REF!</v>
      </c>
      <c r="CH48" s="237" t="e">
        <f t="shared" si="60"/>
        <v>#REF!</v>
      </c>
      <c r="CI48" s="237" t="e">
        <f t="shared" si="60"/>
        <v>#REF!</v>
      </c>
      <c r="CJ48" s="237" t="e">
        <f t="shared" si="60"/>
        <v>#REF!</v>
      </c>
      <c r="CK48" s="237" t="e">
        <f t="shared" si="60"/>
        <v>#REF!</v>
      </c>
      <c r="CL48" s="237" t="e">
        <f t="shared" si="60"/>
        <v>#REF!</v>
      </c>
      <c r="CM48" s="237" t="e">
        <f t="shared" si="60"/>
        <v>#REF!</v>
      </c>
      <c r="CN48" s="237" t="e">
        <f t="shared" si="60"/>
        <v>#REF!</v>
      </c>
      <c r="CO48" s="237" t="e">
        <f t="shared" si="60"/>
        <v>#REF!</v>
      </c>
      <c r="CP48" s="237" t="e">
        <f t="shared" si="60"/>
        <v>#REF!</v>
      </c>
      <c r="CQ48" s="237" t="e">
        <f t="shared" si="60"/>
        <v>#REF!</v>
      </c>
      <c r="CR48" s="237" t="e">
        <f t="shared" si="60"/>
        <v>#REF!</v>
      </c>
      <c r="CS48" s="237" t="e">
        <f t="shared" si="60"/>
        <v>#REF!</v>
      </c>
      <c r="CT48" s="237" t="e">
        <f t="shared" si="60"/>
        <v>#REF!</v>
      </c>
      <c r="CU48" s="237" t="e">
        <f t="shared" si="60"/>
        <v>#REF!</v>
      </c>
      <c r="CV48" s="237" t="e">
        <f t="shared" si="60"/>
        <v>#REF!</v>
      </c>
      <c r="CW48" s="237" t="e">
        <f t="shared" si="60"/>
        <v>#REF!</v>
      </c>
      <c r="CX48" s="237" t="e">
        <f t="shared" si="60"/>
        <v>#REF!</v>
      </c>
      <c r="CY48" s="237" t="e">
        <f t="shared" si="60"/>
        <v>#REF!</v>
      </c>
      <c r="CZ48" s="237" t="e">
        <f t="shared" si="60"/>
        <v>#REF!</v>
      </c>
      <c r="DA48" s="237" t="e">
        <f t="shared" si="60"/>
        <v>#REF!</v>
      </c>
      <c r="DB48" s="237" t="e">
        <f t="shared" si="60"/>
        <v>#REF!</v>
      </c>
      <c r="DC48" s="237" t="e">
        <f t="shared" si="60"/>
        <v>#REF!</v>
      </c>
      <c r="DD48" s="237" t="e">
        <f t="shared" si="60"/>
        <v>#REF!</v>
      </c>
      <c r="DE48" s="237" t="e">
        <f t="shared" si="60"/>
        <v>#REF!</v>
      </c>
      <c r="DF48" s="237" t="e">
        <f t="shared" si="60"/>
        <v>#REF!</v>
      </c>
      <c r="DG48" s="237" t="e">
        <f t="shared" si="60"/>
        <v>#REF!</v>
      </c>
      <c r="DH48" s="237" t="e">
        <f t="shared" si="60"/>
        <v>#REF!</v>
      </c>
      <c r="DI48" s="237" t="e">
        <f t="shared" si="60"/>
        <v>#REF!</v>
      </c>
      <c r="DJ48" s="237" t="e">
        <f t="shared" si="60"/>
        <v>#REF!</v>
      </c>
      <c r="DK48" s="237" t="e">
        <f t="shared" si="60"/>
        <v>#REF!</v>
      </c>
      <c r="DL48" s="237" t="e">
        <f t="shared" si="60"/>
        <v>#REF!</v>
      </c>
      <c r="DM48" s="237" t="e">
        <f t="shared" si="60"/>
        <v>#REF!</v>
      </c>
      <c r="DN48" s="237" t="e">
        <f t="shared" si="60"/>
        <v>#REF!</v>
      </c>
      <c r="DO48" s="237" t="e">
        <f t="shared" si="60"/>
        <v>#REF!</v>
      </c>
      <c r="DP48" s="237" t="e">
        <f t="shared" si="60"/>
        <v>#REF!</v>
      </c>
      <c r="DQ48" s="237" t="e">
        <f t="shared" si="60"/>
        <v>#REF!</v>
      </c>
      <c r="DR48" s="237" t="e">
        <f t="shared" si="60"/>
        <v>#REF!</v>
      </c>
      <c r="DS48" s="237" t="e">
        <f t="shared" si="60"/>
        <v>#REF!</v>
      </c>
      <c r="DT48" s="237" t="e">
        <f t="shared" si="60"/>
        <v>#REF!</v>
      </c>
      <c r="DU48" s="237" t="e">
        <f t="shared" si="60"/>
        <v>#REF!</v>
      </c>
      <c r="DV48" s="237" t="e">
        <f t="shared" si="60"/>
        <v>#REF!</v>
      </c>
      <c r="DW48" s="237" t="e">
        <f t="shared" si="60"/>
        <v>#REF!</v>
      </c>
      <c r="DX48" s="237" t="e">
        <f t="shared" si="60"/>
        <v>#REF!</v>
      </c>
      <c r="DY48" s="237" t="e">
        <f t="shared" si="60"/>
        <v>#REF!</v>
      </c>
      <c r="DZ48" s="237" t="e">
        <f t="shared" si="60"/>
        <v>#REF!</v>
      </c>
      <c r="EA48" s="237" t="e">
        <f t="shared" si="60"/>
        <v>#REF!</v>
      </c>
      <c r="EB48" s="237" t="e">
        <f t="shared" si="60"/>
        <v>#REF!</v>
      </c>
      <c r="EC48" s="237" t="e">
        <f t="shared" ref="EC48:GN48" si="61">EC47+EB48</f>
        <v>#REF!</v>
      </c>
      <c r="ED48" s="237" t="e">
        <f t="shared" si="61"/>
        <v>#REF!</v>
      </c>
      <c r="EE48" s="237" t="e">
        <f t="shared" si="61"/>
        <v>#REF!</v>
      </c>
      <c r="EF48" s="237" t="e">
        <f t="shared" si="61"/>
        <v>#REF!</v>
      </c>
      <c r="EG48" s="237" t="e">
        <f t="shared" si="61"/>
        <v>#REF!</v>
      </c>
      <c r="EH48" s="237" t="e">
        <f t="shared" si="61"/>
        <v>#REF!</v>
      </c>
      <c r="EI48" s="237" t="e">
        <f t="shared" si="61"/>
        <v>#REF!</v>
      </c>
      <c r="EJ48" s="237" t="e">
        <f t="shared" si="61"/>
        <v>#REF!</v>
      </c>
      <c r="EK48" s="237" t="e">
        <f t="shared" si="61"/>
        <v>#REF!</v>
      </c>
      <c r="EL48" s="237" t="e">
        <f t="shared" si="61"/>
        <v>#REF!</v>
      </c>
      <c r="EM48" s="237" t="e">
        <f t="shared" si="61"/>
        <v>#REF!</v>
      </c>
      <c r="EN48" s="237" t="e">
        <f t="shared" si="61"/>
        <v>#REF!</v>
      </c>
      <c r="EO48" s="237" t="e">
        <f t="shared" si="61"/>
        <v>#REF!</v>
      </c>
      <c r="EP48" s="237" t="e">
        <f t="shared" si="61"/>
        <v>#REF!</v>
      </c>
      <c r="EQ48" s="237" t="e">
        <f t="shared" si="61"/>
        <v>#REF!</v>
      </c>
      <c r="ER48" s="237" t="e">
        <f t="shared" si="61"/>
        <v>#REF!</v>
      </c>
      <c r="ES48" s="237" t="e">
        <f t="shared" si="61"/>
        <v>#REF!</v>
      </c>
      <c r="ET48" s="237" t="e">
        <f t="shared" si="61"/>
        <v>#REF!</v>
      </c>
      <c r="EU48" s="237" t="e">
        <f t="shared" si="61"/>
        <v>#REF!</v>
      </c>
      <c r="EV48" s="237" t="e">
        <f t="shared" si="61"/>
        <v>#REF!</v>
      </c>
      <c r="EW48" s="237" t="e">
        <f t="shared" si="61"/>
        <v>#REF!</v>
      </c>
      <c r="EX48" s="237" t="e">
        <f t="shared" si="61"/>
        <v>#REF!</v>
      </c>
      <c r="EY48" s="237" t="e">
        <f t="shared" si="61"/>
        <v>#REF!</v>
      </c>
      <c r="EZ48" s="237" t="e">
        <f t="shared" si="61"/>
        <v>#REF!</v>
      </c>
      <c r="FA48" s="237" t="e">
        <f t="shared" si="61"/>
        <v>#REF!</v>
      </c>
      <c r="FB48" s="237" t="e">
        <f t="shared" si="61"/>
        <v>#REF!</v>
      </c>
      <c r="FC48" s="237" t="e">
        <f t="shared" si="61"/>
        <v>#REF!</v>
      </c>
      <c r="FD48" s="237" t="e">
        <f t="shared" si="61"/>
        <v>#REF!</v>
      </c>
      <c r="FE48" s="237" t="e">
        <f t="shared" si="61"/>
        <v>#REF!</v>
      </c>
      <c r="FF48" s="237" t="e">
        <f t="shared" si="61"/>
        <v>#REF!</v>
      </c>
      <c r="FG48" s="237" t="e">
        <f t="shared" si="61"/>
        <v>#REF!</v>
      </c>
      <c r="FH48" s="237" t="e">
        <f t="shared" si="61"/>
        <v>#REF!</v>
      </c>
      <c r="FI48" s="237" t="e">
        <f t="shared" si="61"/>
        <v>#REF!</v>
      </c>
      <c r="FJ48" s="237" t="e">
        <f t="shared" si="61"/>
        <v>#REF!</v>
      </c>
      <c r="FK48" s="237" t="e">
        <f t="shared" si="61"/>
        <v>#REF!</v>
      </c>
      <c r="FL48" s="237" t="e">
        <f t="shared" si="61"/>
        <v>#REF!</v>
      </c>
      <c r="FM48" s="237" t="e">
        <f t="shared" si="61"/>
        <v>#REF!</v>
      </c>
      <c r="FN48" s="237" t="e">
        <f t="shared" si="61"/>
        <v>#REF!</v>
      </c>
      <c r="FO48" s="237" t="e">
        <f t="shared" si="61"/>
        <v>#REF!</v>
      </c>
      <c r="FP48" s="237" t="e">
        <f t="shared" si="61"/>
        <v>#REF!</v>
      </c>
      <c r="FQ48" s="237" t="e">
        <f t="shared" si="61"/>
        <v>#REF!</v>
      </c>
      <c r="FR48" s="237" t="e">
        <f t="shared" si="61"/>
        <v>#REF!</v>
      </c>
      <c r="FS48" s="237" t="e">
        <f t="shared" si="61"/>
        <v>#REF!</v>
      </c>
      <c r="FT48" s="237" t="e">
        <f t="shared" si="61"/>
        <v>#REF!</v>
      </c>
      <c r="FU48" s="237" t="e">
        <f t="shared" si="61"/>
        <v>#REF!</v>
      </c>
      <c r="FV48" s="237" t="e">
        <f t="shared" si="61"/>
        <v>#REF!</v>
      </c>
      <c r="FW48" s="237" t="e">
        <f t="shared" si="61"/>
        <v>#REF!</v>
      </c>
      <c r="FX48" s="237" t="e">
        <f t="shared" si="61"/>
        <v>#REF!</v>
      </c>
      <c r="FY48" s="237" t="e">
        <f t="shared" si="61"/>
        <v>#REF!</v>
      </c>
      <c r="FZ48" s="237" t="e">
        <f t="shared" si="61"/>
        <v>#REF!</v>
      </c>
      <c r="GA48" s="237" t="e">
        <f t="shared" si="61"/>
        <v>#REF!</v>
      </c>
      <c r="GB48" s="237" t="e">
        <f t="shared" si="61"/>
        <v>#REF!</v>
      </c>
      <c r="GC48" s="237" t="e">
        <f t="shared" si="61"/>
        <v>#REF!</v>
      </c>
      <c r="GD48" s="237" t="e">
        <f t="shared" si="61"/>
        <v>#REF!</v>
      </c>
      <c r="GE48" s="237" t="e">
        <f t="shared" si="61"/>
        <v>#REF!</v>
      </c>
      <c r="GF48" s="237" t="e">
        <f t="shared" si="61"/>
        <v>#REF!</v>
      </c>
      <c r="GG48" s="237" t="e">
        <f t="shared" si="61"/>
        <v>#REF!</v>
      </c>
      <c r="GH48" s="237" t="e">
        <f t="shared" si="61"/>
        <v>#REF!</v>
      </c>
      <c r="GI48" s="237" t="e">
        <f t="shared" si="61"/>
        <v>#REF!</v>
      </c>
      <c r="GJ48" s="237" t="e">
        <f t="shared" si="61"/>
        <v>#REF!</v>
      </c>
      <c r="GK48" s="237" t="e">
        <f t="shared" si="61"/>
        <v>#REF!</v>
      </c>
      <c r="GL48" s="237" t="e">
        <f t="shared" si="61"/>
        <v>#REF!</v>
      </c>
      <c r="GM48" s="237" t="e">
        <f t="shared" si="61"/>
        <v>#REF!</v>
      </c>
      <c r="GN48" s="237" t="e">
        <f t="shared" si="61"/>
        <v>#REF!</v>
      </c>
      <c r="GO48" s="237" t="e">
        <f t="shared" ref="GO48:II48" si="62">GO47+GN48</f>
        <v>#REF!</v>
      </c>
      <c r="GP48" s="237" t="e">
        <f t="shared" si="62"/>
        <v>#REF!</v>
      </c>
      <c r="GQ48" s="237" t="e">
        <f t="shared" si="62"/>
        <v>#REF!</v>
      </c>
      <c r="GR48" s="237" t="e">
        <f t="shared" si="62"/>
        <v>#REF!</v>
      </c>
      <c r="GS48" s="237" t="e">
        <f t="shared" si="62"/>
        <v>#REF!</v>
      </c>
      <c r="GT48" s="237" t="e">
        <f t="shared" si="62"/>
        <v>#REF!</v>
      </c>
      <c r="GU48" s="237" t="e">
        <f t="shared" si="62"/>
        <v>#REF!</v>
      </c>
      <c r="GV48" s="237" t="e">
        <f t="shared" si="62"/>
        <v>#REF!</v>
      </c>
      <c r="GW48" s="237" t="e">
        <f t="shared" si="62"/>
        <v>#REF!</v>
      </c>
      <c r="GX48" s="237" t="e">
        <f t="shared" si="62"/>
        <v>#REF!</v>
      </c>
      <c r="GY48" s="237" t="e">
        <f t="shared" si="62"/>
        <v>#REF!</v>
      </c>
      <c r="GZ48" s="237" t="e">
        <f t="shared" si="62"/>
        <v>#REF!</v>
      </c>
      <c r="HA48" s="237" t="e">
        <f t="shared" si="62"/>
        <v>#REF!</v>
      </c>
      <c r="HB48" s="237" t="e">
        <f t="shared" si="62"/>
        <v>#REF!</v>
      </c>
      <c r="HC48" s="237" t="e">
        <f t="shared" si="62"/>
        <v>#REF!</v>
      </c>
      <c r="HD48" s="237" t="e">
        <f t="shared" si="62"/>
        <v>#REF!</v>
      </c>
      <c r="HE48" s="237" t="e">
        <f t="shared" si="62"/>
        <v>#REF!</v>
      </c>
      <c r="HF48" s="237" t="e">
        <f t="shared" si="62"/>
        <v>#REF!</v>
      </c>
      <c r="HG48" s="237" t="e">
        <f t="shared" si="62"/>
        <v>#REF!</v>
      </c>
      <c r="HH48" s="237" t="e">
        <f t="shared" si="62"/>
        <v>#REF!</v>
      </c>
      <c r="HI48" s="237" t="e">
        <f t="shared" si="62"/>
        <v>#REF!</v>
      </c>
      <c r="HJ48" s="237" t="e">
        <f t="shared" si="62"/>
        <v>#REF!</v>
      </c>
      <c r="HK48" s="237" t="e">
        <f t="shared" si="62"/>
        <v>#REF!</v>
      </c>
      <c r="HL48" s="237" t="e">
        <f t="shared" si="62"/>
        <v>#REF!</v>
      </c>
      <c r="HM48" s="237" t="e">
        <f t="shared" si="62"/>
        <v>#REF!</v>
      </c>
      <c r="HN48" s="237" t="e">
        <f t="shared" si="62"/>
        <v>#REF!</v>
      </c>
      <c r="HO48" s="237" t="e">
        <f t="shared" si="62"/>
        <v>#REF!</v>
      </c>
      <c r="HP48" s="237" t="e">
        <f t="shared" si="62"/>
        <v>#REF!</v>
      </c>
      <c r="HQ48" s="237" t="e">
        <f t="shared" si="62"/>
        <v>#REF!</v>
      </c>
      <c r="HR48" s="237" t="e">
        <f t="shared" si="62"/>
        <v>#REF!</v>
      </c>
      <c r="HS48" s="237" t="e">
        <f t="shared" si="62"/>
        <v>#REF!</v>
      </c>
      <c r="HT48" s="237" t="e">
        <f t="shared" si="62"/>
        <v>#REF!</v>
      </c>
      <c r="HU48" s="237" t="e">
        <f t="shared" si="62"/>
        <v>#REF!</v>
      </c>
      <c r="HV48" s="237" t="e">
        <f t="shared" si="62"/>
        <v>#REF!</v>
      </c>
      <c r="HW48" s="237" t="e">
        <f t="shared" si="62"/>
        <v>#REF!</v>
      </c>
      <c r="HX48" s="237" t="e">
        <f t="shared" si="62"/>
        <v>#REF!</v>
      </c>
      <c r="HY48" s="237" t="e">
        <f t="shared" si="62"/>
        <v>#REF!</v>
      </c>
      <c r="HZ48" s="237" t="e">
        <f t="shared" si="62"/>
        <v>#REF!</v>
      </c>
      <c r="IA48" s="237" t="e">
        <f t="shared" si="62"/>
        <v>#REF!</v>
      </c>
      <c r="IB48" s="237" t="e">
        <f t="shared" si="62"/>
        <v>#REF!</v>
      </c>
      <c r="IC48" s="237" t="e">
        <f t="shared" si="62"/>
        <v>#REF!</v>
      </c>
      <c r="ID48" s="237" t="e">
        <f t="shared" si="62"/>
        <v>#REF!</v>
      </c>
      <c r="IE48" s="237" t="e">
        <f t="shared" si="62"/>
        <v>#REF!</v>
      </c>
      <c r="IF48" s="237" t="e">
        <f t="shared" si="62"/>
        <v>#REF!</v>
      </c>
      <c r="IG48" s="237" t="e">
        <f t="shared" si="62"/>
        <v>#REF!</v>
      </c>
      <c r="IH48" s="237" t="e">
        <f t="shared" si="62"/>
        <v>#REF!</v>
      </c>
      <c r="II48" s="237" t="e">
        <f t="shared" si="62"/>
        <v>#REF!</v>
      </c>
    </row>
    <row r="49" spans="1:344" ht="15.75" thickBot="1">
      <c r="B49" s="232"/>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row>
    <row r="50" spans="1:344" ht="15.75" thickBot="1">
      <c r="B50" s="252" t="s">
        <v>510</v>
      </c>
      <c r="C50" s="253">
        <f>1+'1.1 Current State (Building)'!B40</f>
        <v>1</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row>
    <row r="51" spans="1:344">
      <c r="B51" s="327"/>
      <c r="C51" s="229"/>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row>
    <row r="52" spans="1:344" s="254" customFormat="1">
      <c r="B52" s="255"/>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56"/>
      <c r="CU52" s="256"/>
      <c r="CV52" s="256"/>
      <c r="CW52" s="256"/>
      <c r="CX52" s="256"/>
      <c r="CY52" s="256"/>
      <c r="CZ52" s="256"/>
      <c r="DA52" s="256"/>
      <c r="DB52" s="256"/>
      <c r="DC52" s="256"/>
      <c r="DD52" s="256"/>
      <c r="DE52" s="256"/>
      <c r="DF52" s="256"/>
      <c r="DG52" s="256"/>
      <c r="DH52" s="256"/>
      <c r="DI52" s="256"/>
      <c r="DJ52" s="256"/>
      <c r="DK52" s="256"/>
      <c r="DL52" s="256"/>
      <c r="DM52" s="256"/>
      <c r="DN52" s="256"/>
      <c r="DO52" s="256"/>
      <c r="DP52" s="256"/>
      <c r="DQ52" s="256"/>
      <c r="DR52" s="256"/>
      <c r="DS52" s="256"/>
      <c r="DT52" s="256"/>
      <c r="DU52" s="256"/>
      <c r="DV52" s="256"/>
      <c r="DW52" s="256"/>
      <c r="DX52" s="256"/>
      <c r="DY52" s="256"/>
      <c r="DZ52" s="256"/>
      <c r="EA52" s="256"/>
      <c r="EB52" s="256"/>
      <c r="EC52" s="256"/>
      <c r="ED52" s="256"/>
      <c r="EE52" s="256"/>
      <c r="EF52" s="256"/>
      <c r="EG52" s="256"/>
      <c r="EH52" s="256"/>
      <c r="EI52" s="256"/>
      <c r="EJ52" s="256"/>
      <c r="EK52" s="256"/>
      <c r="EL52" s="256"/>
      <c r="EM52" s="256"/>
      <c r="EN52" s="256"/>
      <c r="EO52" s="256"/>
      <c r="EP52" s="256"/>
      <c r="EQ52" s="256"/>
      <c r="ER52" s="256"/>
      <c r="ES52" s="256"/>
      <c r="ET52" s="256"/>
      <c r="EU52" s="256"/>
      <c r="EV52" s="256"/>
      <c r="EW52" s="256"/>
      <c r="EX52" s="256"/>
      <c r="EY52" s="256"/>
      <c r="EZ52" s="256"/>
      <c r="FA52" s="256"/>
      <c r="FB52" s="256"/>
      <c r="FC52" s="256"/>
      <c r="FD52" s="256"/>
      <c r="FE52" s="256"/>
      <c r="FF52" s="256"/>
      <c r="FG52" s="256"/>
      <c r="FH52" s="256"/>
      <c r="FI52" s="256"/>
      <c r="FJ52" s="256"/>
      <c r="FK52" s="256"/>
      <c r="FL52" s="256"/>
      <c r="FM52" s="256"/>
      <c r="FN52" s="256"/>
      <c r="FO52" s="256"/>
      <c r="FP52" s="256"/>
      <c r="FQ52" s="256"/>
      <c r="FR52" s="256"/>
      <c r="FS52" s="256"/>
      <c r="FT52" s="256"/>
      <c r="FU52" s="256"/>
      <c r="FV52" s="256"/>
      <c r="FW52" s="256"/>
      <c r="FX52" s="256"/>
      <c r="FY52" s="256"/>
      <c r="FZ52" s="256"/>
      <c r="GA52" s="256"/>
      <c r="GB52" s="256"/>
      <c r="GC52" s="256"/>
      <c r="GD52" s="256"/>
      <c r="GE52" s="256"/>
      <c r="GF52" s="256"/>
      <c r="GG52" s="256"/>
      <c r="GH52" s="256"/>
      <c r="GI52" s="256"/>
      <c r="GJ52" s="256"/>
      <c r="GK52" s="256"/>
      <c r="GL52" s="256"/>
      <c r="GM52" s="256"/>
      <c r="GN52" s="256"/>
      <c r="GO52" s="256"/>
      <c r="GP52" s="256"/>
      <c r="GQ52" s="256"/>
      <c r="GR52" s="256"/>
      <c r="GS52" s="256"/>
      <c r="GT52" s="256"/>
      <c r="GU52" s="256"/>
      <c r="GV52" s="256"/>
      <c r="GW52" s="256"/>
      <c r="GX52" s="256"/>
      <c r="GY52" s="256"/>
      <c r="GZ52" s="256"/>
      <c r="HA52" s="256"/>
      <c r="HB52" s="256"/>
      <c r="HC52" s="256"/>
      <c r="HD52" s="256"/>
      <c r="HE52" s="256"/>
      <c r="HF52" s="256"/>
      <c r="HG52" s="256"/>
      <c r="HH52" s="256"/>
      <c r="HI52" s="256"/>
      <c r="HJ52" s="256"/>
      <c r="HK52" s="256"/>
      <c r="HL52" s="256"/>
      <c r="HM52" s="256"/>
      <c r="HN52" s="256"/>
      <c r="HO52" s="256"/>
      <c r="HP52" s="256"/>
      <c r="HQ52" s="256"/>
      <c r="HR52" s="256"/>
      <c r="HS52" s="256"/>
      <c r="HT52" s="256"/>
      <c r="HU52" s="256"/>
      <c r="HV52" s="256"/>
      <c r="HW52" s="256"/>
      <c r="HX52" s="256"/>
      <c r="HY52" s="256"/>
      <c r="HZ52" s="256"/>
      <c r="IA52" s="256"/>
      <c r="IB52" s="256"/>
      <c r="IC52" s="256"/>
      <c r="ID52" s="256"/>
      <c r="IE52" s="256"/>
      <c r="IF52" s="256"/>
      <c r="IG52" s="256"/>
      <c r="IH52" s="256"/>
      <c r="II52" s="256"/>
      <c r="IJ52" s="223"/>
      <c r="IK52" s="223"/>
      <c r="IL52" s="223"/>
      <c r="IM52" s="223"/>
      <c r="IN52" s="223"/>
      <c r="IO52" s="223"/>
      <c r="IP52" s="223"/>
      <c r="IQ52" s="223"/>
      <c r="IR52" s="223"/>
      <c r="IS52" s="223"/>
      <c r="IT52" s="223"/>
      <c r="IU52" s="223"/>
      <c r="IV52" s="223"/>
      <c r="IW52" s="223"/>
      <c r="IX52" s="223"/>
      <c r="IY52" s="223"/>
      <c r="IZ52" s="223"/>
      <c r="JA52" s="223"/>
      <c r="JB52" s="223"/>
      <c r="JC52" s="223"/>
      <c r="JD52" s="223"/>
      <c r="JE52" s="223"/>
      <c r="JF52" s="223"/>
      <c r="JG52" s="223"/>
      <c r="JH52" s="223"/>
      <c r="JI52" s="223"/>
      <c r="JJ52" s="223"/>
      <c r="JK52" s="223"/>
      <c r="JL52" s="223"/>
      <c r="JM52" s="223"/>
      <c r="JN52" s="223"/>
      <c r="JO52" s="223"/>
      <c r="JP52" s="223"/>
      <c r="JQ52" s="223"/>
      <c r="JR52" s="223"/>
      <c r="JS52" s="223"/>
      <c r="JT52" s="223"/>
      <c r="JU52" s="223"/>
      <c r="JV52" s="223"/>
      <c r="JW52" s="223"/>
      <c r="JX52" s="223"/>
      <c r="JY52" s="223"/>
      <c r="JZ52" s="223"/>
      <c r="KA52" s="223"/>
      <c r="KB52" s="223"/>
      <c r="KC52" s="223"/>
      <c r="KD52" s="223"/>
      <c r="KE52" s="223"/>
      <c r="KF52" s="223"/>
      <c r="KG52" s="223"/>
      <c r="KH52" s="223"/>
      <c r="KI52" s="223"/>
      <c r="KJ52" s="223"/>
      <c r="KK52" s="223"/>
      <c r="KL52" s="223"/>
      <c r="KM52" s="223"/>
      <c r="KN52" s="223"/>
      <c r="KO52" s="223"/>
      <c r="KP52" s="223"/>
      <c r="KQ52" s="223"/>
      <c r="KR52" s="223"/>
      <c r="KS52" s="223"/>
      <c r="KT52" s="223"/>
      <c r="KU52" s="223"/>
      <c r="KV52" s="223"/>
      <c r="KW52" s="223"/>
      <c r="KX52" s="223"/>
      <c r="KY52" s="223"/>
      <c r="KZ52" s="223"/>
      <c r="LA52" s="223"/>
      <c r="LB52" s="223"/>
      <c r="LC52" s="223"/>
      <c r="LD52" s="223"/>
      <c r="LE52" s="223"/>
      <c r="LF52" s="223"/>
      <c r="LG52" s="223"/>
      <c r="LH52" s="223"/>
      <c r="LI52" s="223"/>
      <c r="LJ52" s="223"/>
      <c r="LK52" s="223"/>
      <c r="LL52" s="223"/>
      <c r="LM52" s="223"/>
      <c r="LN52" s="223"/>
      <c r="LO52" s="223"/>
      <c r="LP52" s="223"/>
      <c r="LQ52" s="223"/>
      <c r="LR52" s="223"/>
      <c r="LS52" s="223"/>
      <c r="LT52" s="223"/>
      <c r="LU52" s="223"/>
      <c r="LV52" s="223"/>
      <c r="LW52" s="223"/>
      <c r="LX52" s="223"/>
      <c r="LY52" s="223"/>
      <c r="LZ52" s="223"/>
      <c r="MA52" s="223"/>
      <c r="MB52" s="223"/>
      <c r="MC52" s="223"/>
      <c r="MD52" s="223"/>
      <c r="ME52" s="223"/>
      <c r="MF52" s="223"/>
    </row>
    <row r="53" spans="1:344" s="254" customFormat="1" ht="15.75" thickBot="1">
      <c r="B53" s="255"/>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c r="DC53" s="256"/>
      <c r="DD53" s="256"/>
      <c r="DE53" s="256"/>
      <c r="DF53" s="256"/>
      <c r="DG53" s="256"/>
      <c r="DH53" s="256"/>
      <c r="DI53" s="256"/>
      <c r="DJ53" s="256"/>
      <c r="DK53" s="256"/>
      <c r="DL53" s="256"/>
      <c r="DM53" s="256"/>
      <c r="DN53" s="256"/>
      <c r="DO53" s="256"/>
      <c r="DP53" s="256"/>
      <c r="DQ53" s="256"/>
      <c r="DR53" s="256"/>
      <c r="DS53" s="256"/>
      <c r="DT53" s="256"/>
      <c r="DU53" s="256"/>
      <c r="DV53" s="256"/>
      <c r="DW53" s="256"/>
      <c r="DX53" s="256"/>
      <c r="DY53" s="256"/>
      <c r="DZ53" s="256"/>
      <c r="EA53" s="256"/>
      <c r="EB53" s="256"/>
      <c r="EC53" s="256"/>
      <c r="ED53" s="256"/>
      <c r="EE53" s="256"/>
      <c r="EF53" s="256"/>
      <c r="EG53" s="256"/>
      <c r="EH53" s="256"/>
      <c r="EI53" s="256"/>
      <c r="EJ53" s="256"/>
      <c r="EK53" s="256"/>
      <c r="EL53" s="256"/>
      <c r="EM53" s="256"/>
      <c r="EN53" s="256"/>
      <c r="EO53" s="256"/>
      <c r="EP53" s="256"/>
      <c r="EQ53" s="256"/>
      <c r="ER53" s="256"/>
      <c r="ES53" s="256"/>
      <c r="ET53" s="256"/>
      <c r="EU53" s="256"/>
      <c r="EV53" s="256"/>
      <c r="EW53" s="256"/>
      <c r="EX53" s="256"/>
      <c r="EY53" s="256"/>
      <c r="EZ53" s="256"/>
      <c r="FA53" s="256"/>
      <c r="FB53" s="256"/>
      <c r="FC53" s="256"/>
      <c r="FD53" s="256"/>
      <c r="FE53" s="256"/>
      <c r="FF53" s="256"/>
      <c r="FG53" s="256"/>
      <c r="FH53" s="256"/>
      <c r="FI53" s="256"/>
      <c r="FJ53" s="256"/>
      <c r="FK53" s="256"/>
      <c r="FL53" s="256"/>
      <c r="FM53" s="256"/>
      <c r="FN53" s="256"/>
      <c r="FO53" s="256"/>
      <c r="FP53" s="256"/>
      <c r="FQ53" s="256"/>
      <c r="FR53" s="256"/>
      <c r="FS53" s="256"/>
      <c r="FT53" s="256"/>
      <c r="FU53" s="256"/>
      <c r="FV53" s="256"/>
      <c r="FW53" s="256"/>
      <c r="FX53" s="256"/>
      <c r="FY53" s="256"/>
      <c r="FZ53" s="256"/>
      <c r="GA53" s="256"/>
      <c r="GB53" s="256"/>
      <c r="GC53" s="256"/>
      <c r="GD53" s="256"/>
      <c r="GE53" s="256"/>
      <c r="GF53" s="256"/>
      <c r="GG53" s="256"/>
      <c r="GH53" s="256"/>
      <c r="GI53" s="256"/>
      <c r="GJ53" s="256"/>
      <c r="GK53" s="256"/>
      <c r="GL53" s="256"/>
      <c r="GM53" s="256"/>
      <c r="GN53" s="256"/>
      <c r="GO53" s="256"/>
      <c r="GP53" s="256"/>
      <c r="GQ53" s="256"/>
      <c r="GR53" s="256"/>
      <c r="GS53" s="256"/>
      <c r="GT53" s="256"/>
      <c r="GU53" s="256"/>
      <c r="GV53" s="256"/>
      <c r="GW53" s="256"/>
      <c r="GX53" s="256"/>
      <c r="GY53" s="256"/>
      <c r="GZ53" s="256"/>
      <c r="HA53" s="256"/>
      <c r="HB53" s="256"/>
      <c r="HC53" s="256"/>
      <c r="HD53" s="256"/>
      <c r="HE53" s="256"/>
      <c r="HF53" s="256"/>
      <c r="HG53" s="256"/>
      <c r="HH53" s="256"/>
      <c r="HI53" s="256"/>
      <c r="HJ53" s="256"/>
      <c r="HK53" s="256"/>
      <c r="HL53" s="256"/>
      <c r="HM53" s="256"/>
      <c r="HN53" s="256"/>
      <c r="HO53" s="256"/>
      <c r="HP53" s="256"/>
      <c r="HQ53" s="256"/>
      <c r="HR53" s="256"/>
      <c r="HS53" s="256"/>
      <c r="HT53" s="256"/>
      <c r="HU53" s="256"/>
      <c r="HV53" s="256"/>
      <c r="HW53" s="256"/>
      <c r="HX53" s="256"/>
      <c r="HY53" s="256"/>
      <c r="HZ53" s="256"/>
      <c r="IA53" s="256"/>
      <c r="IB53" s="256"/>
      <c r="IC53" s="256"/>
      <c r="ID53" s="256"/>
      <c r="IE53" s="256"/>
      <c r="IF53" s="256"/>
      <c r="IG53" s="256"/>
      <c r="IH53" s="256"/>
      <c r="II53" s="256"/>
      <c r="IJ53" s="223"/>
      <c r="IK53" s="223"/>
      <c r="IL53" s="223"/>
      <c r="IM53" s="223"/>
      <c r="IN53" s="223"/>
      <c r="IO53" s="223"/>
      <c r="IP53" s="223"/>
      <c r="IQ53" s="223"/>
      <c r="IR53" s="223"/>
      <c r="IS53" s="223"/>
      <c r="IT53" s="223"/>
      <c r="IU53" s="223"/>
      <c r="IV53" s="223"/>
      <c r="IW53" s="223"/>
      <c r="IX53" s="223"/>
      <c r="IY53" s="223"/>
      <c r="IZ53" s="223"/>
      <c r="JA53" s="223"/>
      <c r="JB53" s="223"/>
      <c r="JC53" s="223"/>
      <c r="JD53" s="223"/>
      <c r="JE53" s="223"/>
      <c r="JF53" s="223"/>
      <c r="JG53" s="223"/>
      <c r="JH53" s="223"/>
      <c r="JI53" s="223"/>
      <c r="JJ53" s="223"/>
      <c r="JK53" s="223"/>
      <c r="JL53" s="223"/>
      <c r="JM53" s="223"/>
      <c r="JN53" s="223"/>
      <c r="JO53" s="223"/>
      <c r="JP53" s="223"/>
      <c r="JQ53" s="223"/>
      <c r="JR53" s="223"/>
      <c r="JS53" s="223"/>
      <c r="JT53" s="223"/>
      <c r="JU53" s="223"/>
      <c r="JV53" s="223"/>
      <c r="JW53" s="223"/>
      <c r="JX53" s="223"/>
      <c r="JY53" s="223"/>
      <c r="JZ53" s="223"/>
      <c r="KA53" s="223"/>
      <c r="KB53" s="223"/>
      <c r="KC53" s="223"/>
      <c r="KD53" s="223"/>
      <c r="KE53" s="223"/>
      <c r="KF53" s="223"/>
      <c r="KG53" s="223"/>
      <c r="KH53" s="223"/>
      <c r="KI53" s="223"/>
      <c r="KJ53" s="223"/>
      <c r="KK53" s="223"/>
      <c r="KL53" s="223"/>
      <c r="KM53" s="223"/>
      <c r="KN53" s="223"/>
      <c r="KO53" s="223"/>
      <c r="KP53" s="223"/>
      <c r="KQ53" s="223"/>
      <c r="KR53" s="223"/>
      <c r="KS53" s="223"/>
      <c r="KT53" s="223"/>
      <c r="KU53" s="223"/>
      <c r="KV53" s="223"/>
      <c r="KW53" s="223"/>
      <c r="KX53" s="223"/>
      <c r="KY53" s="223"/>
      <c r="KZ53" s="223"/>
      <c r="LA53" s="223"/>
      <c r="LB53" s="223"/>
      <c r="LC53" s="223"/>
      <c r="LD53" s="223"/>
      <c r="LE53" s="223"/>
      <c r="LF53" s="223"/>
      <c r="LG53" s="223"/>
      <c r="LH53" s="223"/>
      <c r="LI53" s="223"/>
      <c r="LJ53" s="223"/>
      <c r="LK53" s="223"/>
      <c r="LL53" s="223"/>
      <c r="LM53" s="223"/>
      <c r="LN53" s="223"/>
      <c r="LO53" s="223"/>
      <c r="LP53" s="223"/>
      <c r="LQ53" s="223"/>
      <c r="LR53" s="223"/>
      <c r="LS53" s="223"/>
      <c r="LT53" s="223"/>
      <c r="LU53" s="223"/>
      <c r="LV53" s="223"/>
      <c r="LW53" s="223"/>
      <c r="LX53" s="223"/>
      <c r="LY53" s="223"/>
      <c r="LZ53" s="223"/>
      <c r="MA53" s="223"/>
      <c r="MB53" s="223"/>
      <c r="MC53" s="223"/>
      <c r="MD53" s="223"/>
      <c r="ME53" s="223"/>
      <c r="MF53" s="223"/>
    </row>
    <row r="54" spans="1:344" s="254" customFormat="1" ht="15.75" thickBot="1">
      <c r="A54" s="227"/>
      <c r="B54" s="328" t="s">
        <v>433</v>
      </c>
      <c r="C54" s="329" t="s">
        <v>434</v>
      </c>
      <c r="D54" s="329" t="s">
        <v>435</v>
      </c>
      <c r="E54" s="329" t="s">
        <v>436</v>
      </c>
      <c r="F54" s="329" t="s">
        <v>438</v>
      </c>
      <c r="G54" s="329" t="s">
        <v>439</v>
      </c>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c r="CH54" s="256"/>
      <c r="CI54" s="256"/>
      <c r="CJ54" s="256"/>
      <c r="CK54" s="256"/>
      <c r="CL54" s="256"/>
      <c r="CM54" s="256"/>
      <c r="CN54" s="256"/>
      <c r="CO54" s="256"/>
      <c r="CP54" s="256"/>
      <c r="CQ54" s="256"/>
      <c r="CR54" s="256"/>
      <c r="CS54" s="256"/>
      <c r="CT54" s="256"/>
      <c r="CU54" s="256"/>
      <c r="CV54" s="256"/>
      <c r="CW54" s="256"/>
      <c r="CX54" s="256"/>
      <c r="CY54" s="256"/>
      <c r="CZ54" s="256"/>
      <c r="DA54" s="256"/>
      <c r="DB54" s="256"/>
      <c r="DC54" s="256"/>
      <c r="DD54" s="256"/>
      <c r="DE54" s="256"/>
      <c r="DF54" s="256"/>
      <c r="DG54" s="256"/>
      <c r="DH54" s="256"/>
      <c r="DI54" s="256"/>
      <c r="DJ54" s="256"/>
      <c r="DK54" s="256"/>
      <c r="DL54" s="256"/>
      <c r="DM54" s="256"/>
      <c r="DN54" s="256"/>
      <c r="DO54" s="256"/>
      <c r="DP54" s="256"/>
      <c r="DQ54" s="256"/>
      <c r="DR54" s="256"/>
      <c r="DS54" s="256"/>
      <c r="DT54" s="256"/>
      <c r="DU54" s="256"/>
      <c r="DV54" s="256"/>
      <c r="DW54" s="256"/>
      <c r="DX54" s="256"/>
      <c r="DY54" s="256"/>
      <c r="DZ54" s="256"/>
      <c r="EA54" s="256"/>
      <c r="EB54" s="256"/>
      <c r="EC54" s="256"/>
      <c r="ED54" s="256"/>
      <c r="EE54" s="256"/>
      <c r="EF54" s="256"/>
      <c r="EG54" s="256"/>
      <c r="EH54" s="256"/>
      <c r="EI54" s="256"/>
      <c r="EJ54" s="256"/>
      <c r="EK54" s="256"/>
      <c r="EL54" s="256"/>
      <c r="EM54" s="256"/>
      <c r="EN54" s="256"/>
      <c r="EO54" s="256"/>
      <c r="EP54" s="256"/>
      <c r="EQ54" s="256"/>
      <c r="ER54" s="256"/>
      <c r="ES54" s="256"/>
      <c r="ET54" s="256"/>
      <c r="EU54" s="256"/>
      <c r="EV54" s="256"/>
      <c r="EW54" s="256"/>
      <c r="EX54" s="256"/>
      <c r="EY54" s="256"/>
      <c r="EZ54" s="256"/>
      <c r="FA54" s="256"/>
      <c r="FB54" s="256"/>
      <c r="FC54" s="256"/>
      <c r="FD54" s="256"/>
      <c r="FE54" s="256"/>
      <c r="FF54" s="256"/>
      <c r="FG54" s="256"/>
      <c r="FH54" s="256"/>
      <c r="FI54" s="256"/>
      <c r="FJ54" s="256"/>
      <c r="FK54" s="256"/>
      <c r="FL54" s="256"/>
      <c r="FM54" s="256"/>
      <c r="FN54" s="256"/>
      <c r="FO54" s="256"/>
      <c r="FP54" s="256"/>
      <c r="FQ54" s="256"/>
      <c r="FR54" s="256"/>
      <c r="FS54" s="256"/>
      <c r="FT54" s="256"/>
      <c r="FU54" s="256"/>
      <c r="FV54" s="256"/>
      <c r="FW54" s="256"/>
      <c r="FX54" s="256"/>
      <c r="FY54" s="256"/>
      <c r="FZ54" s="256"/>
      <c r="GA54" s="256"/>
      <c r="GB54" s="256"/>
      <c r="GC54" s="256"/>
      <c r="GD54" s="256"/>
      <c r="GE54" s="256"/>
      <c r="GF54" s="256"/>
      <c r="GG54" s="256"/>
      <c r="GH54" s="256"/>
      <c r="GI54" s="256"/>
      <c r="GJ54" s="256"/>
      <c r="GK54" s="256"/>
      <c r="GL54" s="256"/>
      <c r="GM54" s="256"/>
      <c r="GN54" s="256"/>
      <c r="GO54" s="256"/>
      <c r="GP54" s="256"/>
      <c r="GQ54" s="256"/>
      <c r="GR54" s="256"/>
      <c r="GS54" s="256"/>
      <c r="GT54" s="256"/>
      <c r="GU54" s="256"/>
      <c r="GV54" s="256"/>
      <c r="GW54" s="256"/>
      <c r="GX54" s="256"/>
      <c r="GY54" s="256"/>
      <c r="GZ54" s="256"/>
      <c r="HA54" s="256"/>
      <c r="HB54" s="256"/>
      <c r="HC54" s="256"/>
      <c r="HD54" s="256"/>
      <c r="HE54" s="256"/>
      <c r="HF54" s="256"/>
      <c r="HG54" s="256"/>
      <c r="HH54" s="256"/>
      <c r="HI54" s="256"/>
      <c r="HJ54" s="256"/>
      <c r="HK54" s="256"/>
      <c r="HL54" s="256"/>
      <c r="HM54" s="256"/>
      <c r="HN54" s="256"/>
      <c r="HO54" s="256"/>
      <c r="HP54" s="256"/>
      <c r="HQ54" s="256"/>
      <c r="HR54" s="256"/>
      <c r="HS54" s="256"/>
      <c r="HT54" s="256"/>
      <c r="HU54" s="256"/>
      <c r="HV54" s="256"/>
      <c r="HW54" s="256"/>
      <c r="HX54" s="256"/>
      <c r="HY54" s="256"/>
      <c r="HZ54" s="256"/>
      <c r="IA54" s="256"/>
      <c r="IB54" s="256"/>
      <c r="IC54" s="256"/>
      <c r="ID54" s="256"/>
      <c r="IE54" s="256"/>
      <c r="IF54" s="256"/>
      <c r="IG54" s="256"/>
      <c r="IH54" s="256"/>
      <c r="II54" s="256"/>
      <c r="IJ54" s="223"/>
      <c r="IK54" s="223"/>
      <c r="IL54" s="223"/>
      <c r="IM54" s="223"/>
      <c r="IN54" s="223"/>
      <c r="IO54" s="223"/>
      <c r="IP54" s="223"/>
      <c r="IQ54" s="223"/>
      <c r="IR54" s="223"/>
      <c r="IS54" s="223"/>
      <c r="IT54" s="223"/>
      <c r="IU54" s="223"/>
      <c r="IV54" s="223"/>
      <c r="IW54" s="223"/>
      <c r="IX54" s="223"/>
      <c r="IY54" s="223"/>
      <c r="IZ54" s="223"/>
      <c r="JA54" s="223"/>
      <c r="JB54" s="223"/>
      <c r="JC54" s="223"/>
      <c r="JD54" s="223"/>
      <c r="JE54" s="223"/>
      <c r="JF54" s="223"/>
      <c r="JG54" s="223"/>
      <c r="JH54" s="223"/>
      <c r="JI54" s="223"/>
      <c r="JJ54" s="223"/>
      <c r="JK54" s="223"/>
      <c r="JL54" s="223"/>
      <c r="JM54" s="223"/>
      <c r="JN54" s="223"/>
      <c r="JO54" s="223"/>
      <c r="JP54" s="223"/>
      <c r="JQ54" s="223"/>
      <c r="JR54" s="223"/>
      <c r="JS54" s="223"/>
      <c r="JT54" s="223"/>
      <c r="JU54" s="223"/>
      <c r="JV54" s="223"/>
      <c r="JW54" s="223"/>
      <c r="JX54" s="223"/>
      <c r="JY54" s="223"/>
      <c r="JZ54" s="223"/>
      <c r="KA54" s="223"/>
      <c r="KB54" s="223"/>
      <c r="KC54" s="223"/>
      <c r="KD54" s="223"/>
      <c r="KE54" s="223"/>
      <c r="KF54" s="223"/>
      <c r="KG54" s="223"/>
      <c r="KH54" s="223"/>
      <c r="KI54" s="223"/>
      <c r="KJ54" s="223"/>
      <c r="KK54" s="223"/>
      <c r="KL54" s="223"/>
      <c r="KM54" s="223"/>
      <c r="KN54" s="223"/>
      <c r="KO54" s="223"/>
      <c r="KP54" s="223"/>
      <c r="KQ54" s="223"/>
      <c r="KR54" s="223"/>
      <c r="KS54" s="223"/>
      <c r="KT54" s="223"/>
      <c r="KU54" s="223"/>
      <c r="KV54" s="223"/>
      <c r="KW54" s="223"/>
      <c r="KX54" s="223"/>
      <c r="KY54" s="223"/>
      <c r="KZ54" s="223"/>
      <c r="LA54" s="223"/>
      <c r="LB54" s="223"/>
      <c r="LC54" s="223"/>
      <c r="LD54" s="223"/>
      <c r="LE54" s="223"/>
      <c r="LF54" s="223"/>
      <c r="LG54" s="223"/>
      <c r="LH54" s="223"/>
      <c r="LI54" s="223"/>
      <c r="LJ54" s="223"/>
      <c r="LK54" s="223"/>
      <c r="LL54" s="223"/>
      <c r="LM54" s="223"/>
      <c r="LN54" s="223"/>
      <c r="LO54" s="223"/>
      <c r="LP54" s="223"/>
      <c r="LQ54" s="223"/>
      <c r="LR54" s="223"/>
      <c r="LS54" s="223"/>
      <c r="LT54" s="223"/>
      <c r="LU54" s="223"/>
      <c r="LV54" s="223"/>
      <c r="LW54" s="223"/>
      <c r="LX54" s="223"/>
      <c r="LY54" s="223"/>
      <c r="LZ54" s="223"/>
      <c r="MA54" s="223"/>
      <c r="MB54" s="223"/>
      <c r="MC54" s="223"/>
      <c r="MD54" s="223"/>
      <c r="ME54" s="223"/>
      <c r="MF54" s="223"/>
    </row>
    <row r="55" spans="1:344" s="254" customFormat="1" ht="15.75" thickBot="1">
      <c r="A55" s="227"/>
      <c r="B55" s="256"/>
      <c r="C55" s="330">
        <f>F13</f>
        <v>0</v>
      </c>
      <c r="D55" s="31"/>
      <c r="E55" s="30"/>
      <c r="F55" s="331" t="s">
        <v>440</v>
      </c>
      <c r="G55" s="29"/>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c r="CH55" s="256"/>
      <c r="CI55" s="256"/>
      <c r="CJ55" s="256"/>
      <c r="CK55" s="256"/>
      <c r="CL55" s="256"/>
      <c r="CM55" s="256"/>
      <c r="CN55" s="256"/>
      <c r="CO55" s="256"/>
      <c r="CP55" s="256"/>
      <c r="CQ55" s="256"/>
      <c r="CR55" s="256"/>
      <c r="CS55" s="256"/>
      <c r="CT55" s="256"/>
      <c r="CU55" s="256"/>
      <c r="CV55" s="256"/>
      <c r="CW55" s="256"/>
      <c r="CX55" s="256"/>
      <c r="CY55" s="256"/>
      <c r="CZ55" s="256"/>
      <c r="DA55" s="256"/>
      <c r="DB55" s="256"/>
      <c r="DC55" s="256"/>
      <c r="DD55" s="256"/>
      <c r="DE55" s="256"/>
      <c r="DF55" s="256"/>
      <c r="DG55" s="256"/>
      <c r="DH55" s="256"/>
      <c r="DI55" s="256"/>
      <c r="DJ55" s="256"/>
      <c r="DK55" s="256"/>
      <c r="DL55" s="256"/>
      <c r="DM55" s="256"/>
      <c r="DN55" s="256"/>
      <c r="DO55" s="256"/>
      <c r="DP55" s="256"/>
      <c r="DQ55" s="256"/>
      <c r="DR55" s="256"/>
      <c r="DS55" s="256"/>
      <c r="DT55" s="256"/>
      <c r="DU55" s="256"/>
      <c r="DV55" s="256"/>
      <c r="DW55" s="256"/>
      <c r="DX55" s="256"/>
      <c r="DY55" s="256"/>
      <c r="DZ55" s="256"/>
      <c r="EA55" s="256"/>
      <c r="EB55" s="256"/>
      <c r="EC55" s="256"/>
      <c r="ED55" s="256"/>
      <c r="EE55" s="256"/>
      <c r="EF55" s="256"/>
      <c r="EG55" s="256"/>
      <c r="EH55" s="256"/>
      <c r="EI55" s="256"/>
      <c r="EJ55" s="256"/>
      <c r="EK55" s="256"/>
      <c r="EL55" s="256"/>
      <c r="EM55" s="256"/>
      <c r="EN55" s="256"/>
      <c r="EO55" s="256"/>
      <c r="EP55" s="256"/>
      <c r="EQ55" s="256"/>
      <c r="ER55" s="256"/>
      <c r="ES55" s="256"/>
      <c r="ET55" s="256"/>
      <c r="EU55" s="256"/>
      <c r="EV55" s="256"/>
      <c r="EW55" s="256"/>
      <c r="EX55" s="256"/>
      <c r="EY55" s="256"/>
      <c r="EZ55" s="256"/>
      <c r="FA55" s="256"/>
      <c r="FB55" s="256"/>
      <c r="FC55" s="256"/>
      <c r="FD55" s="256"/>
      <c r="FE55" s="256"/>
      <c r="FF55" s="256"/>
      <c r="FG55" s="256"/>
      <c r="FH55" s="256"/>
      <c r="FI55" s="256"/>
      <c r="FJ55" s="256"/>
      <c r="FK55" s="256"/>
      <c r="FL55" s="256"/>
      <c r="FM55" s="256"/>
      <c r="FN55" s="256"/>
      <c r="FO55" s="256"/>
      <c r="FP55" s="256"/>
      <c r="FQ55" s="256"/>
      <c r="FR55" s="256"/>
      <c r="FS55" s="256"/>
      <c r="FT55" s="256"/>
      <c r="FU55" s="256"/>
      <c r="FV55" s="256"/>
      <c r="FW55" s="256"/>
      <c r="FX55" s="256"/>
      <c r="FY55" s="256"/>
      <c r="FZ55" s="256"/>
      <c r="GA55" s="256"/>
      <c r="GB55" s="256"/>
      <c r="GC55" s="256"/>
      <c r="GD55" s="256"/>
      <c r="GE55" s="256"/>
      <c r="GF55" s="256"/>
      <c r="GG55" s="256"/>
      <c r="GH55" s="256"/>
      <c r="GI55" s="256"/>
      <c r="GJ55" s="256"/>
      <c r="GK55" s="256"/>
      <c r="GL55" s="256"/>
      <c r="GM55" s="256"/>
      <c r="GN55" s="256"/>
      <c r="GO55" s="256"/>
      <c r="GP55" s="256"/>
      <c r="GQ55" s="256"/>
      <c r="GR55" s="256"/>
      <c r="GS55" s="256"/>
      <c r="GT55" s="256"/>
      <c r="GU55" s="256"/>
      <c r="GV55" s="256"/>
      <c r="GW55" s="256"/>
      <c r="GX55" s="256"/>
      <c r="GY55" s="256"/>
      <c r="GZ55" s="256"/>
      <c r="HA55" s="256"/>
      <c r="HB55" s="256"/>
      <c r="HC55" s="256"/>
      <c r="HD55" s="256"/>
      <c r="HE55" s="256"/>
      <c r="HF55" s="256"/>
      <c r="HG55" s="256"/>
      <c r="HH55" s="256"/>
      <c r="HI55" s="256"/>
      <c r="HJ55" s="256"/>
      <c r="HK55" s="256"/>
      <c r="HL55" s="256"/>
      <c r="HM55" s="256"/>
      <c r="HN55" s="256"/>
      <c r="HO55" s="256"/>
      <c r="HP55" s="256"/>
      <c r="HQ55" s="256"/>
      <c r="HR55" s="256"/>
      <c r="HS55" s="256"/>
      <c r="HT55" s="256"/>
      <c r="HU55" s="256"/>
      <c r="HV55" s="256"/>
      <c r="HW55" s="256"/>
      <c r="HX55" s="256"/>
      <c r="HY55" s="256"/>
      <c r="HZ55" s="256"/>
      <c r="IA55" s="256"/>
      <c r="IB55" s="256"/>
      <c r="IC55" s="256"/>
      <c r="ID55" s="256"/>
      <c r="IE55" s="256"/>
      <c r="IF55" s="256"/>
      <c r="IG55" s="256"/>
      <c r="IH55" s="256"/>
      <c r="II55" s="256"/>
      <c r="IJ55" s="223"/>
      <c r="IK55" s="223"/>
      <c r="IL55" s="223"/>
      <c r="IM55" s="223"/>
      <c r="IN55" s="223"/>
      <c r="IO55" s="223"/>
      <c r="IP55" s="223"/>
      <c r="IQ55" s="223"/>
      <c r="IR55" s="223"/>
      <c r="IS55" s="223"/>
      <c r="IT55" s="223"/>
      <c r="IU55" s="223"/>
      <c r="IV55" s="223"/>
      <c r="IW55" s="223"/>
      <c r="IX55" s="223"/>
      <c r="IY55" s="223"/>
      <c r="IZ55" s="223"/>
      <c r="JA55" s="223"/>
      <c r="JB55" s="223"/>
      <c r="JC55" s="223"/>
      <c r="JD55" s="223"/>
      <c r="JE55" s="223"/>
      <c r="JF55" s="223"/>
      <c r="JG55" s="223"/>
      <c r="JH55" s="223"/>
      <c r="JI55" s="223"/>
      <c r="JJ55" s="223"/>
      <c r="JK55" s="223"/>
      <c r="JL55" s="223"/>
      <c r="JM55" s="223"/>
      <c r="JN55" s="223"/>
      <c r="JO55" s="223"/>
      <c r="JP55" s="223"/>
      <c r="JQ55" s="223"/>
      <c r="JR55" s="223"/>
      <c r="JS55" s="223"/>
      <c r="JT55" s="223"/>
      <c r="JU55" s="223"/>
      <c r="JV55" s="223"/>
      <c r="JW55" s="223"/>
      <c r="JX55" s="223"/>
      <c r="JY55" s="223"/>
      <c r="JZ55" s="223"/>
      <c r="KA55" s="223"/>
      <c r="KB55" s="223"/>
      <c r="KC55" s="223"/>
      <c r="KD55" s="223"/>
      <c r="KE55" s="223"/>
      <c r="KF55" s="223"/>
      <c r="KG55" s="223"/>
      <c r="KH55" s="223"/>
      <c r="KI55" s="223"/>
      <c r="KJ55" s="223"/>
      <c r="KK55" s="223"/>
      <c r="KL55" s="223"/>
      <c r="KM55" s="223"/>
      <c r="KN55" s="223"/>
      <c r="KO55" s="223"/>
      <c r="KP55" s="223"/>
      <c r="KQ55" s="223"/>
      <c r="KR55" s="223"/>
      <c r="KS55" s="223"/>
      <c r="KT55" s="223"/>
      <c r="KU55" s="223"/>
      <c r="KV55" s="223"/>
      <c r="KW55" s="223"/>
      <c r="KX55" s="223"/>
      <c r="KY55" s="223"/>
      <c r="KZ55" s="223"/>
      <c r="LA55" s="223"/>
      <c r="LB55" s="223"/>
      <c r="LC55" s="223"/>
      <c r="LD55" s="223"/>
      <c r="LE55" s="223"/>
      <c r="LF55" s="223"/>
      <c r="LG55" s="223"/>
      <c r="LH55" s="223"/>
      <c r="LI55" s="223"/>
      <c r="LJ55" s="223"/>
      <c r="LK55" s="223"/>
      <c r="LL55" s="223"/>
      <c r="LM55" s="223"/>
      <c r="LN55" s="223"/>
      <c r="LO55" s="223"/>
      <c r="LP55" s="223"/>
      <c r="LQ55" s="223"/>
      <c r="LR55" s="223"/>
      <c r="LS55" s="223"/>
      <c r="LT55" s="223"/>
      <c r="LU55" s="223"/>
      <c r="LV55" s="223"/>
      <c r="LW55" s="223"/>
      <c r="LX55" s="223"/>
      <c r="LY55" s="223"/>
      <c r="LZ55" s="223"/>
      <c r="MA55" s="223"/>
      <c r="MB55" s="223"/>
      <c r="MC55" s="223"/>
      <c r="MD55" s="223"/>
      <c r="ME55" s="223"/>
      <c r="MF55" s="223"/>
    </row>
    <row r="56" spans="1:344" s="254" customFormat="1" ht="15.75" thickBot="1">
      <c r="A56" s="227"/>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c r="DC56" s="256"/>
      <c r="DD56" s="256"/>
      <c r="DE56" s="256"/>
      <c r="DF56" s="256"/>
      <c r="DG56" s="256"/>
      <c r="DH56" s="256"/>
      <c r="DI56" s="256"/>
      <c r="DJ56" s="256"/>
      <c r="DK56" s="256"/>
      <c r="DL56" s="256"/>
      <c r="DM56" s="256"/>
      <c r="DN56" s="256"/>
      <c r="DO56" s="256"/>
      <c r="DP56" s="256"/>
      <c r="DQ56" s="256"/>
      <c r="DR56" s="256"/>
      <c r="DS56" s="256"/>
      <c r="DT56" s="256"/>
      <c r="DU56" s="256"/>
      <c r="DV56" s="256"/>
      <c r="DW56" s="256"/>
      <c r="DX56" s="256"/>
      <c r="DY56" s="256"/>
      <c r="DZ56" s="256"/>
      <c r="EA56" s="256"/>
      <c r="EB56" s="256"/>
      <c r="EC56" s="256"/>
      <c r="ED56" s="256"/>
      <c r="EE56" s="256"/>
      <c r="EF56" s="256"/>
      <c r="EG56" s="256"/>
      <c r="EH56" s="256"/>
      <c r="EI56" s="256"/>
      <c r="EJ56" s="256"/>
      <c r="EK56" s="256"/>
      <c r="EL56" s="256"/>
      <c r="EM56" s="256"/>
      <c r="EN56" s="256"/>
      <c r="EO56" s="256"/>
      <c r="EP56" s="256"/>
      <c r="EQ56" s="256"/>
      <c r="ER56" s="256"/>
      <c r="ES56" s="256"/>
      <c r="ET56" s="256"/>
      <c r="EU56" s="256"/>
      <c r="EV56" s="256"/>
      <c r="EW56" s="256"/>
      <c r="EX56" s="256"/>
      <c r="EY56" s="256"/>
      <c r="EZ56" s="256"/>
      <c r="FA56" s="256"/>
      <c r="FB56" s="256"/>
      <c r="FC56" s="256"/>
      <c r="FD56" s="256"/>
      <c r="FE56" s="256"/>
      <c r="FF56" s="256"/>
      <c r="FG56" s="256"/>
      <c r="FH56" s="256"/>
      <c r="FI56" s="256"/>
      <c r="FJ56" s="256"/>
      <c r="FK56" s="256"/>
      <c r="FL56" s="256"/>
      <c r="FM56" s="256"/>
      <c r="FN56" s="256"/>
      <c r="FO56" s="256"/>
      <c r="FP56" s="256"/>
      <c r="FQ56" s="256"/>
      <c r="FR56" s="256"/>
      <c r="FS56" s="256"/>
      <c r="FT56" s="256"/>
      <c r="FU56" s="256"/>
      <c r="FV56" s="256"/>
      <c r="FW56" s="256"/>
      <c r="FX56" s="256"/>
      <c r="FY56" s="256"/>
      <c r="FZ56" s="256"/>
      <c r="GA56" s="256"/>
      <c r="GB56" s="256"/>
      <c r="GC56" s="256"/>
      <c r="GD56" s="256"/>
      <c r="GE56" s="256"/>
      <c r="GF56" s="256"/>
      <c r="GG56" s="256"/>
      <c r="GH56" s="256"/>
      <c r="GI56" s="256"/>
      <c r="GJ56" s="256"/>
      <c r="GK56" s="256"/>
      <c r="GL56" s="256"/>
      <c r="GM56" s="256"/>
      <c r="GN56" s="256"/>
      <c r="GO56" s="256"/>
      <c r="GP56" s="256"/>
      <c r="GQ56" s="256"/>
      <c r="GR56" s="256"/>
      <c r="GS56" s="256"/>
      <c r="GT56" s="256"/>
      <c r="GU56" s="256"/>
      <c r="GV56" s="256"/>
      <c r="GW56" s="256"/>
      <c r="GX56" s="256"/>
      <c r="GY56" s="256"/>
      <c r="GZ56" s="256"/>
      <c r="HA56" s="256"/>
      <c r="HB56" s="256"/>
      <c r="HC56" s="256"/>
      <c r="HD56" s="256"/>
      <c r="HE56" s="256"/>
      <c r="HF56" s="256"/>
      <c r="HG56" s="256"/>
      <c r="HH56" s="256"/>
      <c r="HI56" s="256"/>
      <c r="HJ56" s="256"/>
      <c r="HK56" s="256"/>
      <c r="HL56" s="256"/>
      <c r="HM56" s="256"/>
      <c r="HN56" s="256"/>
      <c r="HO56" s="256"/>
      <c r="HP56" s="256"/>
      <c r="HQ56" s="256"/>
      <c r="HR56" s="256"/>
      <c r="HS56" s="256"/>
      <c r="HT56" s="256"/>
      <c r="HU56" s="256"/>
      <c r="HV56" s="256"/>
      <c r="HW56" s="256"/>
      <c r="HX56" s="256"/>
      <c r="HY56" s="256"/>
      <c r="HZ56" s="256"/>
      <c r="IA56" s="256"/>
      <c r="IB56" s="256"/>
      <c r="IC56" s="256"/>
      <c r="ID56" s="256"/>
      <c r="IE56" s="256"/>
      <c r="IF56" s="256"/>
      <c r="IG56" s="256"/>
      <c r="IH56" s="256"/>
      <c r="II56" s="256"/>
      <c r="IJ56" s="223"/>
      <c r="IK56" s="223"/>
      <c r="IL56" s="223"/>
      <c r="IM56" s="223"/>
      <c r="IN56" s="223"/>
      <c r="IO56" s="223"/>
      <c r="IP56" s="223"/>
      <c r="IQ56" s="223"/>
      <c r="IR56" s="223"/>
      <c r="IS56" s="223"/>
      <c r="IT56" s="223"/>
      <c r="IU56" s="223"/>
      <c r="IV56" s="223"/>
      <c r="IW56" s="223"/>
      <c r="IX56" s="223"/>
      <c r="IY56" s="223"/>
      <c r="IZ56" s="223"/>
      <c r="JA56" s="223"/>
      <c r="JB56" s="223"/>
      <c r="JC56" s="223"/>
      <c r="JD56" s="223"/>
      <c r="JE56" s="223"/>
      <c r="JF56" s="223"/>
      <c r="JG56" s="223"/>
      <c r="JH56" s="223"/>
      <c r="JI56" s="223"/>
      <c r="JJ56" s="223"/>
      <c r="JK56" s="223"/>
      <c r="JL56" s="223"/>
      <c r="JM56" s="223"/>
      <c r="JN56" s="223"/>
      <c r="JO56" s="223"/>
      <c r="JP56" s="223"/>
      <c r="JQ56" s="223"/>
      <c r="JR56" s="223"/>
      <c r="JS56" s="223"/>
      <c r="JT56" s="223"/>
      <c r="JU56" s="223"/>
      <c r="JV56" s="223"/>
      <c r="JW56" s="223"/>
      <c r="JX56" s="223"/>
      <c r="JY56" s="223"/>
      <c r="JZ56" s="223"/>
      <c r="KA56" s="223"/>
      <c r="KB56" s="223"/>
      <c r="KC56" s="223"/>
      <c r="KD56" s="223"/>
      <c r="KE56" s="223"/>
      <c r="KF56" s="223"/>
      <c r="KG56" s="223"/>
      <c r="KH56" s="223"/>
      <c r="KI56" s="223"/>
      <c r="KJ56" s="223"/>
      <c r="KK56" s="223"/>
      <c r="KL56" s="223"/>
      <c r="KM56" s="223"/>
      <c r="KN56" s="223"/>
      <c r="KO56" s="223"/>
      <c r="KP56" s="223"/>
      <c r="KQ56" s="223"/>
      <c r="KR56" s="223"/>
      <c r="KS56" s="223"/>
      <c r="KT56" s="223"/>
      <c r="KU56" s="223"/>
      <c r="KV56" s="223"/>
      <c r="KW56" s="223"/>
      <c r="KX56" s="223"/>
      <c r="KY56" s="223"/>
      <c r="KZ56" s="223"/>
      <c r="LA56" s="223"/>
      <c r="LB56" s="223"/>
      <c r="LC56" s="223"/>
      <c r="LD56" s="223"/>
      <c r="LE56" s="223"/>
      <c r="LF56" s="223"/>
      <c r="LG56" s="223"/>
      <c r="LH56" s="223"/>
      <c r="LI56" s="223"/>
      <c r="LJ56" s="223"/>
      <c r="LK56" s="223"/>
      <c r="LL56" s="223"/>
      <c r="LM56" s="223"/>
      <c r="LN56" s="223"/>
      <c r="LO56" s="223"/>
      <c r="LP56" s="223"/>
      <c r="LQ56" s="223"/>
      <c r="LR56" s="223"/>
      <c r="LS56" s="223"/>
      <c r="LT56" s="223"/>
      <c r="LU56" s="223"/>
      <c r="LV56" s="223"/>
      <c r="LW56" s="223"/>
      <c r="LX56" s="223"/>
      <c r="LY56" s="223"/>
      <c r="LZ56" s="223"/>
      <c r="MA56" s="223"/>
      <c r="MB56" s="223"/>
      <c r="MC56" s="223"/>
      <c r="MD56" s="223"/>
      <c r="ME56" s="223"/>
      <c r="MF56" s="223"/>
    </row>
    <row r="57" spans="1:344" s="333" customFormat="1" ht="25.5" customHeight="1" thickBot="1">
      <c r="A57" s="332" t="s">
        <v>476</v>
      </c>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c r="EP57" s="334"/>
      <c r="EQ57" s="334"/>
      <c r="ER57" s="334"/>
      <c r="ES57" s="334"/>
      <c r="ET57" s="334"/>
      <c r="EU57" s="334"/>
      <c r="EV57" s="334"/>
      <c r="EW57" s="334"/>
      <c r="EX57" s="334"/>
      <c r="EY57" s="334"/>
      <c r="EZ57" s="334"/>
      <c r="FA57" s="334"/>
      <c r="FB57" s="334"/>
      <c r="FC57" s="334"/>
      <c r="FD57" s="334"/>
      <c r="FE57" s="334"/>
      <c r="FF57" s="334"/>
      <c r="FG57" s="334"/>
      <c r="FH57" s="334"/>
      <c r="FI57" s="334"/>
      <c r="FJ57" s="334"/>
      <c r="FK57" s="334"/>
      <c r="FL57" s="334"/>
      <c r="FM57" s="334"/>
      <c r="FN57" s="334"/>
      <c r="FO57" s="334"/>
      <c r="FP57" s="334"/>
      <c r="FQ57" s="334"/>
      <c r="FR57" s="334"/>
      <c r="FS57" s="334"/>
      <c r="FT57" s="334"/>
      <c r="FU57" s="334"/>
      <c r="FV57" s="334"/>
      <c r="FW57" s="334"/>
      <c r="FX57" s="334"/>
      <c r="FY57" s="334"/>
      <c r="FZ57" s="334"/>
      <c r="GA57" s="334"/>
      <c r="GB57" s="334"/>
      <c r="GC57" s="334"/>
      <c r="GD57" s="334"/>
      <c r="GE57" s="334"/>
      <c r="GF57" s="334"/>
      <c r="GG57" s="334"/>
      <c r="GH57" s="334"/>
      <c r="GI57" s="334"/>
      <c r="GJ57" s="334"/>
      <c r="GK57" s="334"/>
      <c r="GL57" s="334"/>
      <c r="GM57" s="334"/>
      <c r="GN57" s="334"/>
      <c r="GO57" s="334"/>
      <c r="GP57" s="334"/>
      <c r="GQ57" s="334"/>
      <c r="GR57" s="334"/>
      <c r="GS57" s="334"/>
      <c r="GT57" s="334"/>
      <c r="GU57" s="334"/>
      <c r="GV57" s="334"/>
      <c r="GW57" s="334"/>
      <c r="GX57" s="334"/>
      <c r="GY57" s="334"/>
      <c r="GZ57" s="334"/>
      <c r="HA57" s="334"/>
      <c r="HB57" s="334"/>
      <c r="HC57" s="334"/>
      <c r="HD57" s="334"/>
      <c r="HE57" s="334"/>
      <c r="HF57" s="334"/>
      <c r="HG57" s="334"/>
      <c r="HH57" s="334"/>
      <c r="HI57" s="334"/>
      <c r="HJ57" s="334"/>
      <c r="HK57" s="334"/>
      <c r="HL57" s="334"/>
      <c r="HM57" s="334"/>
      <c r="HN57" s="334"/>
      <c r="HO57" s="334"/>
      <c r="HP57" s="334"/>
      <c r="HQ57" s="334"/>
      <c r="HR57" s="334"/>
      <c r="HS57" s="334"/>
      <c r="HT57" s="334"/>
      <c r="HU57" s="334"/>
      <c r="HV57" s="334"/>
      <c r="HW57" s="334"/>
      <c r="HX57" s="334"/>
      <c r="HY57" s="334"/>
      <c r="HZ57" s="334"/>
      <c r="IA57" s="334"/>
      <c r="IB57" s="334"/>
      <c r="IC57" s="334"/>
      <c r="ID57" s="334"/>
      <c r="IE57" s="334"/>
      <c r="IF57" s="334"/>
      <c r="IG57" s="334"/>
      <c r="IH57" s="334"/>
      <c r="II57" s="334"/>
      <c r="IJ57" s="335"/>
      <c r="IK57" s="335"/>
      <c r="IL57" s="335"/>
      <c r="IM57" s="335"/>
      <c r="IN57" s="335"/>
      <c r="IO57" s="335"/>
      <c r="IP57" s="335"/>
      <c r="IQ57" s="335"/>
      <c r="IR57" s="335"/>
      <c r="IS57" s="335"/>
      <c r="IT57" s="335"/>
      <c r="IU57" s="335"/>
      <c r="IV57" s="335"/>
      <c r="IW57" s="335"/>
      <c r="IX57" s="335"/>
      <c r="IY57" s="335"/>
      <c r="IZ57" s="335"/>
      <c r="JA57" s="335"/>
      <c r="JB57" s="335"/>
      <c r="JC57" s="335"/>
      <c r="JD57" s="335"/>
      <c r="JE57" s="335"/>
      <c r="JF57" s="335"/>
      <c r="JG57" s="335"/>
      <c r="JH57" s="335"/>
      <c r="JI57" s="335"/>
      <c r="JJ57" s="335"/>
      <c r="JK57" s="335"/>
      <c r="JL57" s="335"/>
      <c r="JM57" s="335"/>
      <c r="JN57" s="335"/>
      <c r="JO57" s="335"/>
      <c r="JP57" s="335"/>
      <c r="JQ57" s="335"/>
      <c r="JR57" s="335"/>
      <c r="JS57" s="335"/>
      <c r="JT57" s="335"/>
      <c r="JU57" s="335"/>
      <c r="JV57" s="335"/>
      <c r="JW57" s="335"/>
      <c r="JX57" s="335"/>
      <c r="JY57" s="335"/>
      <c r="JZ57" s="335"/>
      <c r="KA57" s="335"/>
      <c r="KB57" s="335"/>
      <c r="KC57" s="335"/>
      <c r="KD57" s="335"/>
      <c r="KE57" s="335"/>
      <c r="KF57" s="335"/>
      <c r="KG57" s="335"/>
      <c r="KH57" s="335"/>
      <c r="KI57" s="335"/>
      <c r="KJ57" s="335"/>
      <c r="KK57" s="335"/>
      <c r="KL57" s="335"/>
      <c r="KM57" s="335"/>
      <c r="KN57" s="335"/>
      <c r="KO57" s="335"/>
      <c r="KP57" s="335"/>
      <c r="KQ57" s="335"/>
      <c r="KR57" s="335"/>
      <c r="KS57" s="335"/>
      <c r="KT57" s="335"/>
      <c r="KU57" s="335"/>
      <c r="KV57" s="335"/>
      <c r="KW57" s="335"/>
      <c r="KX57" s="335"/>
      <c r="KY57" s="335"/>
      <c r="KZ57" s="335"/>
      <c r="LA57" s="335"/>
      <c r="LB57" s="335"/>
      <c r="LC57" s="335"/>
      <c r="LD57" s="335"/>
      <c r="LE57" s="335"/>
      <c r="LF57" s="335"/>
      <c r="LG57" s="335"/>
      <c r="LH57" s="335"/>
      <c r="LI57" s="335"/>
      <c r="LJ57" s="335"/>
      <c r="LK57" s="335"/>
      <c r="LL57" s="335"/>
      <c r="LM57" s="335"/>
      <c r="LN57" s="335"/>
      <c r="LO57" s="335"/>
      <c r="LP57" s="335"/>
      <c r="LQ57" s="335"/>
      <c r="LR57" s="335"/>
      <c r="LS57" s="335"/>
      <c r="LT57" s="335"/>
      <c r="LU57" s="335"/>
      <c r="LV57" s="335"/>
      <c r="LW57" s="335"/>
      <c r="LX57" s="335"/>
      <c r="LY57" s="335"/>
      <c r="LZ57" s="335"/>
      <c r="MA57" s="335"/>
      <c r="MB57" s="335"/>
      <c r="MC57" s="335"/>
      <c r="MD57" s="335"/>
      <c r="ME57" s="335"/>
      <c r="MF57" s="335"/>
    </row>
    <row r="58" spans="1:344" ht="15.75" thickBot="1">
      <c r="B58" s="221"/>
    </row>
    <row r="59" spans="1:344" ht="20.25" thickTop="1" thickBot="1">
      <c r="A59" s="336" t="s">
        <v>469</v>
      </c>
      <c r="B59" s="337" t="s">
        <v>472</v>
      </c>
      <c r="E59" s="259"/>
    </row>
    <row r="60" spans="1:344" ht="15.75" thickTop="1">
      <c r="B60" s="260" t="s">
        <v>465</v>
      </c>
      <c r="C60" s="338">
        <f>'1.1 Current State (Building)'!C44</f>
        <v>0</v>
      </c>
      <c r="E60" s="225"/>
    </row>
    <row r="61" spans="1:344">
      <c r="B61" s="260" t="s">
        <v>519</v>
      </c>
      <c r="C61" s="261">
        <f>'1.2 Investment estimation'!F26</f>
        <v>0</v>
      </c>
      <c r="E61" s="225"/>
    </row>
    <row r="62" spans="1:344">
      <c r="B62" s="339" t="s">
        <v>480</v>
      </c>
      <c r="C62" s="340">
        <f>0.1*C61</f>
        <v>0</v>
      </c>
      <c r="E62" s="225"/>
    </row>
    <row r="63" spans="1:344">
      <c r="B63" s="262" t="s">
        <v>462</v>
      </c>
      <c r="C63" s="263">
        <f>SUM(C60:C62)</f>
        <v>0</v>
      </c>
      <c r="E63" s="225"/>
    </row>
    <row r="64" spans="1:344" ht="15.75" thickBot="1">
      <c r="B64" s="225"/>
      <c r="C64" s="225"/>
      <c r="D64" s="225"/>
      <c r="E64" s="225"/>
    </row>
    <row r="65" spans="1:344" ht="20.25" thickTop="1" thickBot="1">
      <c r="A65" s="336" t="s">
        <v>470</v>
      </c>
      <c r="B65" s="337" t="s">
        <v>466</v>
      </c>
      <c r="D65" s="225"/>
      <c r="E65" s="225"/>
    </row>
    <row r="66" spans="1:344" ht="15.75" thickTop="1">
      <c r="B66" s="341" t="s">
        <v>462</v>
      </c>
      <c r="C66" s="342">
        <f>NPV(D55,D83:BB83)</f>
        <v>0</v>
      </c>
      <c r="D66" s="343"/>
      <c r="E66" s="344"/>
    </row>
    <row r="67" spans="1:344" ht="15.75" thickBot="1">
      <c r="B67" s="459"/>
      <c r="C67" s="460"/>
      <c r="D67" s="343"/>
      <c r="E67" s="344"/>
    </row>
    <row r="68" spans="1:344" ht="20.25" thickTop="1" thickBot="1">
      <c r="A68" s="336" t="s">
        <v>471</v>
      </c>
      <c r="B68" s="337" t="s">
        <v>791</v>
      </c>
      <c r="D68" s="343"/>
      <c r="E68" s="344"/>
    </row>
    <row r="69" spans="1:344" ht="15.75" thickTop="1">
      <c r="B69" s="341" t="s">
        <v>462</v>
      </c>
      <c r="C69" s="342">
        <f>NPV(D55,D82:BB82)</f>
        <v>0</v>
      </c>
      <c r="D69" s="343"/>
      <c r="E69" s="344"/>
    </row>
    <row r="70" spans="1:344" ht="15.75" thickBot="1">
      <c r="B70" s="225"/>
      <c r="C70" s="225"/>
      <c r="D70" s="225"/>
      <c r="E70" s="225"/>
    </row>
    <row r="71" spans="1:344" ht="20.25" thickTop="1" thickBot="1">
      <c r="A71" s="336" t="s">
        <v>790</v>
      </c>
      <c r="B71" s="345" t="s">
        <v>473</v>
      </c>
      <c r="C71" s="225"/>
      <c r="D71" s="225"/>
      <c r="E71" s="225"/>
    </row>
    <row r="72" spans="1:344" ht="15.75" thickTop="1">
      <c r="B72" s="339" t="s">
        <v>761</v>
      </c>
      <c r="C72" s="422">
        <f>IF('1.2 Investment estimation'!B21="X",'1.2 Investment estimation'!D21,IF('1.2 Investment estimation'!B22="X",'1.2 Investment estimation'!D22,IF('1.2 Investment estimation'!B23="X",'1.2 Investment estimation'!D23,IF('1.2 Investment estimation'!B24="X",'1.2 Investment estimation'!D24,0))))</f>
        <v>0</v>
      </c>
      <c r="D72" s="225"/>
      <c r="E72" s="225"/>
    </row>
    <row r="73" spans="1:344">
      <c r="B73" s="339" t="s">
        <v>491</v>
      </c>
      <c r="C73" s="346">
        <f>'1.1 Current State (Building)'!C47</f>
        <v>0</v>
      </c>
      <c r="D73" s="225"/>
      <c r="E73" s="225"/>
    </row>
    <row r="74" spans="1:344">
      <c r="B74" s="262" t="s">
        <v>462</v>
      </c>
      <c r="C74" s="347">
        <f>C73*C72</f>
        <v>0</v>
      </c>
    </row>
    <row r="75" spans="1:344" ht="15.75" thickBot="1">
      <c r="B75" s="225"/>
      <c r="C75" s="225"/>
      <c r="D75" s="225"/>
      <c r="E75" s="225"/>
    </row>
    <row r="76" spans="1:344" ht="27" thickBot="1">
      <c r="B76" s="445" t="s">
        <v>474</v>
      </c>
      <c r="C76" s="444">
        <f>'2.1 Payback calculator (Neut.)'!C63+'2.1 Payback calculator (Neut.)'!C66+'2.1 Payback calculator (Neut.)'!C74</f>
        <v>0</v>
      </c>
      <c r="D76" s="225"/>
      <c r="E76" s="225"/>
    </row>
    <row r="77" spans="1:344" ht="27" thickBot="1">
      <c r="B77" s="133" t="s">
        <v>796</v>
      </c>
      <c r="C77" s="490" t="e">
        <f>(((C76-C63)-(C13-D13)+C69)/(C13-D13+C69))/50</f>
        <v>#DIV/0!</v>
      </c>
      <c r="D77" s="225"/>
      <c r="E77" s="225"/>
    </row>
    <row r="78" spans="1:344" s="254" customFormat="1" ht="15.75" thickBot="1">
      <c r="B78" s="255"/>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6"/>
      <c r="CR78" s="256"/>
      <c r="CS78" s="256"/>
      <c r="CT78" s="256"/>
      <c r="CU78" s="256"/>
      <c r="CV78" s="256"/>
      <c r="CW78" s="256"/>
      <c r="CX78" s="256"/>
      <c r="CY78" s="256"/>
      <c r="CZ78" s="256"/>
      <c r="DA78" s="256"/>
      <c r="DB78" s="256"/>
      <c r="DC78" s="256"/>
      <c r="DD78" s="256"/>
      <c r="DE78" s="256"/>
      <c r="DF78" s="256"/>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I78" s="256"/>
      <c r="EJ78" s="256"/>
      <c r="EK78" s="256"/>
      <c r="EL78" s="256"/>
      <c r="EM78" s="256"/>
      <c r="EN78" s="256"/>
      <c r="EO78" s="256"/>
      <c r="EP78" s="256"/>
      <c r="EQ78" s="256"/>
      <c r="ER78" s="256"/>
      <c r="ES78" s="256"/>
      <c r="ET78" s="256"/>
      <c r="EU78" s="256"/>
      <c r="EV78" s="256"/>
      <c r="EW78" s="256"/>
      <c r="EX78" s="256"/>
      <c r="EY78" s="256"/>
      <c r="EZ78" s="256"/>
      <c r="FA78" s="256"/>
      <c r="FB78" s="256"/>
      <c r="FC78" s="256"/>
      <c r="FD78" s="256"/>
      <c r="FE78" s="256"/>
      <c r="FF78" s="256"/>
      <c r="FG78" s="256"/>
      <c r="FH78" s="256"/>
      <c r="FI78" s="256"/>
      <c r="FJ78" s="256"/>
      <c r="FK78" s="256"/>
      <c r="FL78" s="256"/>
      <c r="FM78" s="256"/>
      <c r="FN78" s="256"/>
      <c r="FO78" s="256"/>
      <c r="FP78" s="256"/>
      <c r="FQ78" s="256"/>
      <c r="FR78" s="256"/>
      <c r="FS78" s="256"/>
      <c r="FT78" s="256"/>
      <c r="FU78" s="256"/>
      <c r="FV78" s="256"/>
      <c r="FW78" s="256"/>
      <c r="FX78" s="256"/>
      <c r="FY78" s="256"/>
      <c r="FZ78" s="256"/>
      <c r="GA78" s="256"/>
      <c r="GB78" s="256"/>
      <c r="GC78" s="256"/>
      <c r="GD78" s="256"/>
      <c r="GE78" s="256"/>
      <c r="GF78" s="256"/>
      <c r="GG78" s="256"/>
      <c r="GH78" s="256"/>
      <c r="GI78" s="256"/>
      <c r="GJ78" s="256"/>
      <c r="GK78" s="256"/>
      <c r="GL78" s="256"/>
      <c r="GM78" s="256"/>
      <c r="GN78" s="256"/>
      <c r="GO78" s="256"/>
      <c r="GP78" s="256"/>
      <c r="GQ78" s="256"/>
      <c r="GR78" s="256"/>
      <c r="GS78" s="256"/>
      <c r="GT78" s="256"/>
      <c r="GU78" s="256"/>
      <c r="GV78" s="256"/>
      <c r="GW78" s="256"/>
      <c r="GX78" s="256"/>
      <c r="GY78" s="256"/>
      <c r="GZ78" s="256"/>
      <c r="HA78" s="256"/>
      <c r="HB78" s="256"/>
      <c r="HC78" s="256"/>
      <c r="HD78" s="256"/>
      <c r="HE78" s="256"/>
      <c r="HF78" s="256"/>
      <c r="HG78" s="256"/>
      <c r="HH78" s="256"/>
      <c r="HI78" s="256"/>
      <c r="HJ78" s="256"/>
      <c r="HK78" s="256"/>
      <c r="HL78" s="256"/>
      <c r="HM78" s="256"/>
      <c r="HN78" s="256"/>
      <c r="HO78" s="256"/>
      <c r="HP78" s="256"/>
      <c r="HQ78" s="256"/>
      <c r="HR78" s="256"/>
      <c r="HS78" s="256"/>
      <c r="HT78" s="256"/>
      <c r="HU78" s="256"/>
      <c r="HV78" s="256"/>
      <c r="HW78" s="256"/>
      <c r="HX78" s="256"/>
      <c r="HY78" s="256"/>
      <c r="HZ78" s="256"/>
      <c r="IA78" s="256"/>
      <c r="IB78" s="256"/>
      <c r="IC78" s="256"/>
      <c r="ID78" s="256"/>
      <c r="IE78" s="256"/>
      <c r="IF78" s="256"/>
      <c r="IG78" s="256"/>
      <c r="IH78" s="256"/>
      <c r="II78" s="256"/>
      <c r="IJ78" s="223"/>
      <c r="IK78" s="223"/>
      <c r="IL78" s="223"/>
      <c r="IM78" s="223"/>
      <c r="IN78" s="223"/>
      <c r="IO78" s="223"/>
      <c r="IP78" s="223"/>
      <c r="IQ78" s="223"/>
      <c r="IR78" s="223"/>
      <c r="IS78" s="223"/>
      <c r="IT78" s="223"/>
      <c r="IU78" s="223"/>
      <c r="IV78" s="223"/>
      <c r="IW78" s="223"/>
      <c r="IX78" s="223"/>
      <c r="IY78" s="223"/>
      <c r="IZ78" s="223"/>
      <c r="JA78" s="223"/>
      <c r="JB78" s="223"/>
      <c r="JC78" s="223"/>
      <c r="JD78" s="223"/>
      <c r="JE78" s="223"/>
      <c r="JF78" s="223"/>
      <c r="JG78" s="223"/>
      <c r="JH78" s="223"/>
      <c r="JI78" s="223"/>
      <c r="JJ78" s="223"/>
      <c r="JK78" s="223"/>
      <c r="JL78" s="223"/>
      <c r="JM78" s="223"/>
      <c r="JN78" s="223"/>
      <c r="JO78" s="223"/>
      <c r="JP78" s="223"/>
      <c r="JQ78" s="223"/>
      <c r="JR78" s="223"/>
      <c r="JS78" s="223"/>
      <c r="JT78" s="223"/>
      <c r="JU78" s="223"/>
      <c r="JV78" s="223"/>
      <c r="JW78" s="223"/>
      <c r="JX78" s="223"/>
      <c r="JY78" s="223"/>
      <c r="JZ78" s="223"/>
      <c r="KA78" s="223"/>
      <c r="KB78" s="223"/>
      <c r="KC78" s="223"/>
      <c r="KD78" s="223"/>
      <c r="KE78" s="223"/>
      <c r="KF78" s="223"/>
      <c r="KG78" s="223"/>
      <c r="KH78" s="223"/>
      <c r="KI78" s="223"/>
      <c r="KJ78" s="223"/>
      <c r="KK78" s="223"/>
      <c r="KL78" s="223"/>
      <c r="KM78" s="223"/>
      <c r="KN78" s="223"/>
      <c r="KO78" s="223"/>
      <c r="KP78" s="223"/>
      <c r="KQ78" s="223"/>
      <c r="KR78" s="223"/>
      <c r="KS78" s="223"/>
      <c r="KT78" s="223"/>
      <c r="KU78" s="223"/>
      <c r="KV78" s="223"/>
      <c r="KW78" s="223"/>
      <c r="KX78" s="223"/>
      <c r="KY78" s="223"/>
      <c r="KZ78" s="223"/>
      <c r="LA78" s="223"/>
      <c r="LB78" s="223"/>
      <c r="LC78" s="223"/>
      <c r="LD78" s="223"/>
      <c r="LE78" s="223"/>
      <c r="LF78" s="223"/>
      <c r="LG78" s="223"/>
      <c r="LH78" s="223"/>
      <c r="LI78" s="223"/>
      <c r="LJ78" s="223"/>
      <c r="LK78" s="223"/>
      <c r="LL78" s="223"/>
      <c r="LM78" s="223"/>
      <c r="LN78" s="223"/>
      <c r="LO78" s="223"/>
      <c r="LP78" s="223"/>
      <c r="LQ78" s="223"/>
      <c r="LR78" s="223"/>
      <c r="LS78" s="223"/>
      <c r="LT78" s="223"/>
      <c r="LU78" s="223"/>
      <c r="LV78" s="223"/>
      <c r="LW78" s="223"/>
      <c r="LX78" s="223"/>
      <c r="LY78" s="223"/>
      <c r="LZ78" s="223"/>
      <c r="MA78" s="223"/>
      <c r="MB78" s="223"/>
      <c r="MC78" s="223"/>
      <c r="MD78" s="223"/>
      <c r="ME78" s="223"/>
      <c r="MF78" s="223"/>
    </row>
    <row r="79" spans="1:344" s="350" customFormat="1" ht="20.25" customHeight="1" thickBot="1">
      <c r="A79" s="348" t="s">
        <v>475</v>
      </c>
      <c r="B79" s="349"/>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1"/>
      <c r="DU79" s="351"/>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1"/>
      <c r="ES79" s="351"/>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1"/>
      <c r="FQ79" s="351"/>
      <c r="FR79" s="351"/>
      <c r="FS79" s="351"/>
      <c r="FT79" s="351"/>
      <c r="FU79" s="351"/>
      <c r="FV79" s="351"/>
      <c r="FW79" s="351"/>
      <c r="FX79" s="351"/>
      <c r="FY79" s="351"/>
      <c r="FZ79" s="351"/>
      <c r="GA79" s="351"/>
      <c r="GB79" s="351"/>
      <c r="GC79" s="351"/>
      <c r="GD79" s="351"/>
      <c r="GE79" s="351"/>
      <c r="GF79" s="351"/>
      <c r="GG79" s="351"/>
      <c r="GH79" s="351"/>
      <c r="GI79" s="351"/>
      <c r="GJ79" s="351"/>
      <c r="GK79" s="351"/>
      <c r="GL79" s="351"/>
      <c r="GM79" s="351"/>
      <c r="GN79" s="351"/>
      <c r="GO79" s="351"/>
      <c r="GP79" s="351"/>
      <c r="GQ79" s="351"/>
      <c r="GR79" s="351"/>
      <c r="GS79" s="351"/>
      <c r="GT79" s="351"/>
      <c r="GU79" s="351"/>
      <c r="GV79" s="351"/>
      <c r="GW79" s="351"/>
      <c r="GX79" s="351"/>
      <c r="GY79" s="351"/>
      <c r="GZ79" s="351"/>
      <c r="HA79" s="351"/>
      <c r="HB79" s="351"/>
      <c r="HC79" s="351"/>
      <c r="HD79" s="351"/>
      <c r="HE79" s="351"/>
      <c r="HF79" s="351"/>
      <c r="HG79" s="351"/>
      <c r="HH79" s="351"/>
      <c r="HI79" s="351"/>
      <c r="HJ79" s="351"/>
      <c r="HK79" s="351"/>
      <c r="HL79" s="351"/>
      <c r="HM79" s="351"/>
      <c r="HN79" s="351"/>
      <c r="HO79" s="351"/>
      <c r="HP79" s="351"/>
      <c r="HQ79" s="351"/>
      <c r="HR79" s="351"/>
      <c r="HS79" s="351"/>
      <c r="HT79" s="351"/>
      <c r="HU79" s="351"/>
      <c r="HV79" s="351"/>
      <c r="HW79" s="351"/>
      <c r="HX79" s="351"/>
      <c r="HY79" s="351"/>
      <c r="HZ79" s="351"/>
      <c r="IA79" s="351"/>
      <c r="IB79" s="351"/>
      <c r="IC79" s="351"/>
      <c r="ID79" s="351"/>
      <c r="IE79" s="351"/>
      <c r="IF79" s="351"/>
      <c r="IG79" s="351"/>
      <c r="IH79" s="351"/>
      <c r="II79" s="351"/>
      <c r="IJ79" s="352"/>
      <c r="IK79" s="352"/>
      <c r="IL79" s="352"/>
      <c r="IM79" s="352"/>
      <c r="IN79" s="352"/>
      <c r="IO79" s="352"/>
      <c r="IP79" s="352"/>
      <c r="IQ79" s="352"/>
      <c r="IR79" s="352"/>
      <c r="IS79" s="352"/>
      <c r="IT79" s="352"/>
      <c r="IU79" s="352"/>
      <c r="IV79" s="352"/>
      <c r="IW79" s="352"/>
      <c r="IX79" s="352"/>
      <c r="IY79" s="352"/>
      <c r="IZ79" s="352"/>
      <c r="JA79" s="352"/>
      <c r="JB79" s="352"/>
      <c r="JC79" s="352"/>
      <c r="JD79" s="352"/>
      <c r="JE79" s="352"/>
      <c r="JF79" s="352"/>
      <c r="JG79" s="352"/>
      <c r="JH79" s="352"/>
      <c r="JI79" s="352"/>
      <c r="JJ79" s="352"/>
      <c r="JK79" s="352"/>
      <c r="JL79" s="352"/>
      <c r="JM79" s="352"/>
      <c r="JN79" s="352"/>
      <c r="JO79" s="352"/>
      <c r="JP79" s="352"/>
      <c r="JQ79" s="352"/>
      <c r="JR79" s="352"/>
      <c r="JS79" s="352"/>
      <c r="JT79" s="352"/>
      <c r="JU79" s="352"/>
      <c r="JV79" s="352"/>
      <c r="JW79" s="352"/>
      <c r="JX79" s="352"/>
      <c r="JY79" s="352"/>
      <c r="JZ79" s="352"/>
      <c r="KA79" s="352"/>
      <c r="KB79" s="352"/>
      <c r="KC79" s="352"/>
      <c r="KD79" s="352"/>
      <c r="KE79" s="352"/>
      <c r="KF79" s="352"/>
      <c r="KG79" s="352"/>
      <c r="KH79" s="352"/>
      <c r="KI79" s="352"/>
      <c r="KJ79" s="352"/>
      <c r="KK79" s="352"/>
      <c r="KL79" s="352"/>
      <c r="KM79" s="352"/>
      <c r="KN79" s="352"/>
      <c r="KO79" s="352"/>
      <c r="KP79" s="352"/>
      <c r="KQ79" s="352"/>
      <c r="KR79" s="352"/>
      <c r="KS79" s="352"/>
      <c r="KT79" s="352"/>
      <c r="KU79" s="352"/>
      <c r="KV79" s="352"/>
      <c r="KW79" s="352"/>
      <c r="KX79" s="352"/>
      <c r="KY79" s="352"/>
      <c r="KZ79" s="352"/>
      <c r="LA79" s="352"/>
      <c r="LB79" s="352"/>
      <c r="LC79" s="352"/>
      <c r="LD79" s="352"/>
      <c r="LE79" s="352"/>
      <c r="LF79" s="352"/>
      <c r="LG79" s="352"/>
      <c r="LH79" s="352"/>
      <c r="LI79" s="352"/>
      <c r="LJ79" s="352"/>
      <c r="LK79" s="352"/>
      <c r="LL79" s="352"/>
      <c r="LM79" s="352"/>
      <c r="LN79" s="352"/>
      <c r="LO79" s="352"/>
      <c r="LP79" s="352"/>
      <c r="LQ79" s="352"/>
      <c r="LR79" s="352"/>
      <c r="LS79" s="352"/>
      <c r="LT79" s="352"/>
      <c r="LU79" s="352"/>
      <c r="LV79" s="352"/>
      <c r="LW79" s="352"/>
      <c r="LX79" s="352"/>
      <c r="LY79" s="352"/>
      <c r="LZ79" s="352"/>
      <c r="MA79" s="352"/>
      <c r="MB79" s="352"/>
      <c r="MC79" s="352"/>
      <c r="MD79" s="352"/>
      <c r="ME79" s="352"/>
      <c r="MF79" s="352"/>
    </row>
    <row r="80" spans="1:344" s="227" customFormat="1" ht="24" thickBot="1">
      <c r="B80" s="222"/>
      <c r="D80" s="353" t="s">
        <v>2</v>
      </c>
      <c r="E80" s="354" t="s">
        <v>1</v>
      </c>
      <c r="F80" s="354" t="s">
        <v>3</v>
      </c>
      <c r="G80" s="354" t="s">
        <v>4</v>
      </c>
      <c r="H80" s="354" t="s">
        <v>5</v>
      </c>
      <c r="I80" s="354" t="s">
        <v>6</v>
      </c>
      <c r="J80" s="354" t="s">
        <v>7</v>
      </c>
      <c r="K80" s="354" t="s">
        <v>8</v>
      </c>
      <c r="L80" s="354" t="s">
        <v>9</v>
      </c>
      <c r="M80" s="354" t="s">
        <v>10</v>
      </c>
      <c r="N80" s="354" t="s">
        <v>11</v>
      </c>
      <c r="O80" s="354" t="s">
        <v>12</v>
      </c>
      <c r="P80" s="354" t="s">
        <v>13</v>
      </c>
      <c r="Q80" s="354" t="s">
        <v>14</v>
      </c>
      <c r="R80" s="354" t="s">
        <v>15</v>
      </c>
      <c r="S80" s="354" t="s">
        <v>16</v>
      </c>
      <c r="T80" s="354" t="s">
        <v>17</v>
      </c>
      <c r="U80" s="354" t="s">
        <v>18</v>
      </c>
      <c r="V80" s="354" t="s">
        <v>19</v>
      </c>
      <c r="W80" s="354" t="s">
        <v>20</v>
      </c>
      <c r="X80" s="354" t="s">
        <v>21</v>
      </c>
      <c r="Y80" s="354" t="s">
        <v>22</v>
      </c>
      <c r="Z80" s="354" t="s">
        <v>23</v>
      </c>
      <c r="AA80" s="354" t="s">
        <v>24</v>
      </c>
      <c r="AB80" s="354" t="s">
        <v>25</v>
      </c>
      <c r="AC80" s="354" t="s">
        <v>26</v>
      </c>
      <c r="AD80" s="354" t="s">
        <v>27</v>
      </c>
      <c r="AE80" s="354" t="s">
        <v>28</v>
      </c>
      <c r="AF80" s="354" t="s">
        <v>29</v>
      </c>
      <c r="AG80" s="354" t="s">
        <v>30</v>
      </c>
      <c r="AH80" s="354" t="s">
        <v>31</v>
      </c>
      <c r="AI80" s="354" t="s">
        <v>32</v>
      </c>
      <c r="AJ80" s="354" t="s">
        <v>33</v>
      </c>
      <c r="AK80" s="354" t="s">
        <v>34</v>
      </c>
      <c r="AL80" s="354" t="s">
        <v>35</v>
      </c>
      <c r="AM80" s="354" t="s">
        <v>36</v>
      </c>
      <c r="AN80" s="354" t="s">
        <v>37</v>
      </c>
      <c r="AO80" s="354" t="s">
        <v>38</v>
      </c>
      <c r="AP80" s="354" t="s">
        <v>39</v>
      </c>
      <c r="AQ80" s="354" t="s">
        <v>40</v>
      </c>
      <c r="AR80" s="354" t="s">
        <v>41</v>
      </c>
      <c r="AS80" s="354" t="s">
        <v>42</v>
      </c>
      <c r="AT80" s="354" t="s">
        <v>43</v>
      </c>
      <c r="AU80" s="354" t="s">
        <v>44</v>
      </c>
      <c r="AV80" s="354" t="s">
        <v>45</v>
      </c>
      <c r="AW80" s="354" t="s">
        <v>46</v>
      </c>
      <c r="AX80" s="354" t="s">
        <v>47</v>
      </c>
      <c r="AY80" s="354" t="s">
        <v>48</v>
      </c>
      <c r="AZ80" s="354" t="s">
        <v>49</v>
      </c>
      <c r="BA80" s="354" t="s">
        <v>50</v>
      </c>
      <c r="BB80" s="355" t="s">
        <v>51</v>
      </c>
      <c r="BC80" s="305" t="s">
        <v>60</v>
      </c>
      <c r="BD80" s="305" t="s">
        <v>61</v>
      </c>
      <c r="BE80" s="305" t="s">
        <v>62</v>
      </c>
      <c r="BF80" s="305" t="s">
        <v>63</v>
      </c>
      <c r="BG80" s="305" t="s">
        <v>64</v>
      </c>
      <c r="BH80" s="305" t="s">
        <v>65</v>
      </c>
      <c r="BI80" s="305" t="s">
        <v>66</v>
      </c>
      <c r="BJ80" s="305" t="s">
        <v>67</v>
      </c>
      <c r="BK80" s="305" t="s">
        <v>68</v>
      </c>
      <c r="BL80" s="305" t="s">
        <v>69</v>
      </c>
      <c r="BM80" s="305" t="s">
        <v>70</v>
      </c>
      <c r="BN80" s="305" t="s">
        <v>71</v>
      </c>
      <c r="BO80" s="305" t="s">
        <v>72</v>
      </c>
      <c r="BP80" s="305" t="s">
        <v>73</v>
      </c>
      <c r="BQ80" s="305" t="s">
        <v>74</v>
      </c>
      <c r="BR80" s="305" t="s">
        <v>75</v>
      </c>
      <c r="BS80" s="305" t="s">
        <v>76</v>
      </c>
      <c r="BT80" s="305" t="s">
        <v>77</v>
      </c>
      <c r="BU80" s="305" t="s">
        <v>78</v>
      </c>
      <c r="BV80" s="305" t="s">
        <v>79</v>
      </c>
      <c r="BW80" s="305" t="s">
        <v>80</v>
      </c>
      <c r="BX80" s="305" t="s">
        <v>81</v>
      </c>
      <c r="BY80" s="305" t="s">
        <v>82</v>
      </c>
      <c r="BZ80" s="305" t="s">
        <v>83</v>
      </c>
      <c r="CA80" s="305" t="s">
        <v>84</v>
      </c>
      <c r="CB80" s="305" t="s">
        <v>85</v>
      </c>
      <c r="CC80" s="305" t="s">
        <v>86</v>
      </c>
      <c r="CD80" s="305" t="s">
        <v>87</v>
      </c>
      <c r="CE80" s="305" t="s">
        <v>88</v>
      </c>
      <c r="CF80" s="305" t="s">
        <v>89</v>
      </c>
      <c r="CG80" s="305" t="s">
        <v>90</v>
      </c>
      <c r="CH80" s="305" t="s">
        <v>91</v>
      </c>
      <c r="CI80" s="305" t="s">
        <v>92</v>
      </c>
      <c r="CJ80" s="305" t="s">
        <v>93</v>
      </c>
      <c r="CK80" s="305" t="s">
        <v>94</v>
      </c>
      <c r="CL80" s="305" t="s">
        <v>95</v>
      </c>
      <c r="CM80" s="305" t="s">
        <v>96</v>
      </c>
      <c r="CN80" s="305" t="s">
        <v>97</v>
      </c>
      <c r="CO80" s="305" t="s">
        <v>98</v>
      </c>
      <c r="CP80" s="305" t="s">
        <v>99</v>
      </c>
      <c r="CQ80" s="305" t="s">
        <v>100</v>
      </c>
      <c r="CR80" s="305" t="s">
        <v>101</v>
      </c>
      <c r="CS80" s="305" t="s">
        <v>102</v>
      </c>
      <c r="CT80" s="305" t="s">
        <v>103</v>
      </c>
      <c r="CU80" s="305" t="s">
        <v>104</v>
      </c>
      <c r="CV80" s="305" t="s">
        <v>105</v>
      </c>
      <c r="CW80" s="305" t="s">
        <v>106</v>
      </c>
      <c r="CX80" s="305" t="s">
        <v>107</v>
      </c>
      <c r="CY80" s="305" t="s">
        <v>108</v>
      </c>
      <c r="CZ80" s="305" t="s">
        <v>109</v>
      </c>
      <c r="DA80" s="305" t="s">
        <v>110</v>
      </c>
      <c r="DB80" s="305" t="s">
        <v>111</v>
      </c>
      <c r="DC80" s="305" t="s">
        <v>112</v>
      </c>
      <c r="DD80" s="305" t="s">
        <v>113</v>
      </c>
      <c r="DE80" s="305" t="s">
        <v>114</v>
      </c>
      <c r="DF80" s="305" t="s">
        <v>115</v>
      </c>
      <c r="DG80" s="305" t="s">
        <v>116</v>
      </c>
      <c r="DH80" s="305" t="s">
        <v>117</v>
      </c>
      <c r="DI80" s="305" t="s">
        <v>118</v>
      </c>
      <c r="DJ80" s="305" t="s">
        <v>119</v>
      </c>
      <c r="DK80" s="305" t="s">
        <v>120</v>
      </c>
      <c r="DL80" s="305" t="s">
        <v>121</v>
      </c>
      <c r="DM80" s="305" t="s">
        <v>122</v>
      </c>
      <c r="DN80" s="305" t="s">
        <v>123</v>
      </c>
      <c r="DO80" s="305" t="s">
        <v>124</v>
      </c>
      <c r="DP80" s="305" t="s">
        <v>125</v>
      </c>
      <c r="DQ80" s="305" t="s">
        <v>126</v>
      </c>
      <c r="DR80" s="305" t="s">
        <v>127</v>
      </c>
      <c r="DS80" s="305" t="s">
        <v>128</v>
      </c>
      <c r="DT80" s="305" t="s">
        <v>129</v>
      </c>
      <c r="DU80" s="305" t="s">
        <v>130</v>
      </c>
      <c r="DV80" s="305" t="s">
        <v>131</v>
      </c>
      <c r="DW80" s="305" t="s">
        <v>132</v>
      </c>
      <c r="DX80" s="305" t="s">
        <v>133</v>
      </c>
      <c r="DY80" s="305" t="s">
        <v>134</v>
      </c>
      <c r="DZ80" s="305" t="s">
        <v>135</v>
      </c>
      <c r="EA80" s="305" t="s">
        <v>136</v>
      </c>
      <c r="EB80" s="305" t="s">
        <v>137</v>
      </c>
      <c r="EC80" s="305" t="s">
        <v>138</v>
      </c>
      <c r="ED80" s="305" t="s">
        <v>139</v>
      </c>
      <c r="EE80" s="305" t="s">
        <v>140</v>
      </c>
      <c r="EF80" s="305" t="s">
        <v>141</v>
      </c>
      <c r="EG80" s="305" t="s">
        <v>142</v>
      </c>
      <c r="EH80" s="305" t="s">
        <v>143</v>
      </c>
      <c r="EI80" s="305" t="s">
        <v>144</v>
      </c>
      <c r="EJ80" s="305" t="s">
        <v>145</v>
      </c>
      <c r="EK80" s="305" t="s">
        <v>146</v>
      </c>
      <c r="EL80" s="305" t="s">
        <v>147</v>
      </c>
      <c r="EM80" s="305" t="s">
        <v>148</v>
      </c>
      <c r="EN80" s="305" t="s">
        <v>149</v>
      </c>
      <c r="EO80" s="305" t="s">
        <v>150</v>
      </c>
      <c r="EP80" s="305" t="s">
        <v>151</v>
      </c>
      <c r="EQ80" s="305" t="s">
        <v>152</v>
      </c>
      <c r="ER80" s="305" t="s">
        <v>153</v>
      </c>
      <c r="ES80" s="305" t="s">
        <v>154</v>
      </c>
      <c r="ET80" s="305" t="s">
        <v>155</v>
      </c>
      <c r="EU80" s="305" t="s">
        <v>156</v>
      </c>
      <c r="EV80" s="305" t="s">
        <v>157</v>
      </c>
      <c r="EW80" s="305" t="s">
        <v>158</v>
      </c>
      <c r="EX80" s="305" t="s">
        <v>159</v>
      </c>
      <c r="EY80" s="305" t="s">
        <v>160</v>
      </c>
      <c r="EZ80" s="305" t="s">
        <v>161</v>
      </c>
      <c r="FA80" s="305" t="s">
        <v>162</v>
      </c>
      <c r="FB80" s="305" t="s">
        <v>163</v>
      </c>
      <c r="FC80" s="305" t="s">
        <v>164</v>
      </c>
      <c r="FD80" s="305" t="s">
        <v>165</v>
      </c>
      <c r="FE80" s="305" t="s">
        <v>166</v>
      </c>
      <c r="FF80" s="305" t="s">
        <v>167</v>
      </c>
      <c r="FG80" s="305" t="s">
        <v>168</v>
      </c>
      <c r="FH80" s="305" t="s">
        <v>169</v>
      </c>
      <c r="FI80" s="305" t="s">
        <v>170</v>
      </c>
      <c r="FJ80" s="305" t="s">
        <v>171</v>
      </c>
      <c r="FK80" s="305" t="s">
        <v>172</v>
      </c>
      <c r="FL80" s="305" t="s">
        <v>173</v>
      </c>
      <c r="FM80" s="305" t="s">
        <v>174</v>
      </c>
      <c r="FN80" s="305" t="s">
        <v>175</v>
      </c>
      <c r="FO80" s="305" t="s">
        <v>176</v>
      </c>
      <c r="FP80" s="305" t="s">
        <v>177</v>
      </c>
      <c r="FQ80" s="305" t="s">
        <v>178</v>
      </c>
      <c r="FR80" s="305" t="s">
        <v>179</v>
      </c>
      <c r="FS80" s="305" t="s">
        <v>180</v>
      </c>
      <c r="FT80" s="305" t="s">
        <v>181</v>
      </c>
      <c r="FU80" s="305" t="s">
        <v>182</v>
      </c>
      <c r="FV80" s="305" t="s">
        <v>183</v>
      </c>
      <c r="FW80" s="305" t="s">
        <v>184</v>
      </c>
      <c r="FX80" s="305" t="s">
        <v>185</v>
      </c>
      <c r="FY80" s="305" t="s">
        <v>186</v>
      </c>
      <c r="FZ80" s="305" t="s">
        <v>187</v>
      </c>
      <c r="GA80" s="305" t="s">
        <v>188</v>
      </c>
      <c r="GB80" s="305" t="s">
        <v>189</v>
      </c>
      <c r="GC80" s="305" t="s">
        <v>190</v>
      </c>
      <c r="GD80" s="305" t="s">
        <v>191</v>
      </c>
      <c r="GE80" s="305" t="s">
        <v>192</v>
      </c>
      <c r="GF80" s="305" t="s">
        <v>193</v>
      </c>
      <c r="GG80" s="305" t="s">
        <v>194</v>
      </c>
      <c r="GH80" s="305" t="s">
        <v>195</v>
      </c>
      <c r="GI80" s="305" t="s">
        <v>196</v>
      </c>
      <c r="GJ80" s="305" t="s">
        <v>197</v>
      </c>
      <c r="GK80" s="305" t="s">
        <v>198</v>
      </c>
      <c r="GL80" s="305" t="s">
        <v>199</v>
      </c>
      <c r="GM80" s="305" t="s">
        <v>200</v>
      </c>
      <c r="GN80" s="305" t="s">
        <v>201</v>
      </c>
      <c r="GO80" s="305" t="s">
        <v>202</v>
      </c>
      <c r="GP80" s="305" t="s">
        <v>203</v>
      </c>
      <c r="GQ80" s="305" t="s">
        <v>204</v>
      </c>
      <c r="GR80" s="305" t="s">
        <v>205</v>
      </c>
      <c r="GS80" s="305" t="s">
        <v>206</v>
      </c>
      <c r="GT80" s="305" t="s">
        <v>207</v>
      </c>
      <c r="GU80" s="305" t="s">
        <v>208</v>
      </c>
      <c r="GV80" s="305" t="s">
        <v>209</v>
      </c>
      <c r="GW80" s="305" t="s">
        <v>210</v>
      </c>
      <c r="GX80" s="305" t="s">
        <v>211</v>
      </c>
      <c r="GY80" s="305" t="s">
        <v>212</v>
      </c>
      <c r="GZ80" s="305" t="s">
        <v>213</v>
      </c>
      <c r="HA80" s="305" t="s">
        <v>214</v>
      </c>
      <c r="HB80" s="305" t="s">
        <v>215</v>
      </c>
      <c r="HC80" s="305" t="s">
        <v>216</v>
      </c>
      <c r="HD80" s="305" t="s">
        <v>217</v>
      </c>
      <c r="HE80" s="305" t="s">
        <v>218</v>
      </c>
      <c r="HF80" s="305" t="s">
        <v>219</v>
      </c>
      <c r="HG80" s="305" t="s">
        <v>220</v>
      </c>
      <c r="HH80" s="305" t="s">
        <v>221</v>
      </c>
      <c r="HI80" s="305" t="s">
        <v>222</v>
      </c>
      <c r="HJ80" s="305" t="s">
        <v>223</v>
      </c>
      <c r="HK80" s="305" t="s">
        <v>224</v>
      </c>
      <c r="HL80" s="305" t="s">
        <v>225</v>
      </c>
      <c r="HM80" s="305" t="s">
        <v>226</v>
      </c>
      <c r="HN80" s="305" t="s">
        <v>227</v>
      </c>
      <c r="HO80" s="305" t="s">
        <v>228</v>
      </c>
      <c r="HP80" s="305" t="s">
        <v>229</v>
      </c>
      <c r="HQ80" s="305" t="s">
        <v>230</v>
      </c>
      <c r="HR80" s="305" t="s">
        <v>231</v>
      </c>
      <c r="HS80" s="305" t="s">
        <v>232</v>
      </c>
      <c r="HT80" s="305" t="s">
        <v>233</v>
      </c>
      <c r="HU80" s="305" t="s">
        <v>234</v>
      </c>
      <c r="HV80" s="305" t="s">
        <v>235</v>
      </c>
      <c r="HW80" s="305" t="s">
        <v>236</v>
      </c>
      <c r="HX80" s="305" t="s">
        <v>237</v>
      </c>
      <c r="HY80" s="305" t="s">
        <v>238</v>
      </c>
      <c r="HZ80" s="305" t="s">
        <v>239</v>
      </c>
      <c r="IA80" s="305" t="s">
        <v>240</v>
      </c>
      <c r="IB80" s="305" t="s">
        <v>241</v>
      </c>
      <c r="IC80" s="305" t="s">
        <v>242</v>
      </c>
      <c r="ID80" s="305" t="s">
        <v>243</v>
      </c>
      <c r="IE80" s="305" t="s">
        <v>244</v>
      </c>
      <c r="IF80" s="305" t="s">
        <v>245</v>
      </c>
      <c r="IG80" s="305" t="s">
        <v>246</v>
      </c>
      <c r="IH80" s="305" t="s">
        <v>247</v>
      </c>
      <c r="II80" s="305" t="s">
        <v>248</v>
      </c>
      <c r="IJ80" s="229"/>
      <c r="IK80" s="229"/>
      <c r="IL80" s="229"/>
      <c r="IM80" s="229"/>
      <c r="IN80" s="229"/>
      <c r="IO80" s="229"/>
      <c r="IP80" s="229"/>
      <c r="IQ80" s="229"/>
      <c r="IR80" s="229"/>
      <c r="IS80" s="229"/>
      <c r="IT80" s="229"/>
      <c r="IU80" s="229"/>
      <c r="IV80" s="229"/>
      <c r="IW80" s="229"/>
      <c r="IX80" s="229"/>
      <c r="IY80" s="229"/>
      <c r="IZ80" s="229"/>
      <c r="JA80" s="229"/>
      <c r="JB80" s="229"/>
      <c r="JC80" s="229"/>
      <c r="JD80" s="229"/>
      <c r="JE80" s="229"/>
      <c r="JF80" s="229"/>
      <c r="JG80" s="229"/>
      <c r="JH80" s="229"/>
      <c r="JI80" s="229"/>
      <c r="JJ80" s="229"/>
      <c r="JK80" s="229"/>
      <c r="JL80" s="229"/>
      <c r="JM80" s="229"/>
      <c r="JN80" s="229"/>
      <c r="JO80" s="229"/>
      <c r="JP80" s="229"/>
      <c r="JQ80" s="229"/>
      <c r="JR80" s="229"/>
      <c r="JS80" s="229"/>
      <c r="JT80" s="229"/>
      <c r="JU80" s="229"/>
      <c r="JV80" s="229"/>
      <c r="JW80" s="229"/>
      <c r="JX80" s="229"/>
      <c r="JY80" s="229"/>
      <c r="JZ80" s="229"/>
      <c r="KA80" s="229"/>
      <c r="KB80" s="229"/>
      <c r="KC80" s="229"/>
      <c r="KD80" s="229"/>
      <c r="KE80" s="229"/>
      <c r="KF80" s="229"/>
      <c r="KG80" s="229"/>
      <c r="KH80" s="229"/>
      <c r="KI80" s="229"/>
      <c r="KJ80" s="229"/>
      <c r="KK80" s="229"/>
      <c r="KL80" s="229"/>
      <c r="KM80" s="229"/>
      <c r="KN80" s="229"/>
      <c r="KO80" s="229"/>
      <c r="KP80" s="229"/>
      <c r="KQ80" s="229"/>
      <c r="KR80" s="229"/>
      <c r="KS80" s="229"/>
      <c r="KT80" s="229"/>
      <c r="KU80" s="229"/>
      <c r="KV80" s="229"/>
      <c r="KW80" s="229"/>
      <c r="KX80" s="229"/>
      <c r="KY80" s="229"/>
      <c r="KZ80" s="229"/>
      <c r="LA80" s="229"/>
      <c r="LB80" s="229"/>
      <c r="LC80" s="229"/>
      <c r="LD80" s="229"/>
      <c r="LE80" s="229"/>
      <c r="LF80" s="229"/>
      <c r="LG80" s="229"/>
      <c r="LH80" s="229"/>
      <c r="LI80" s="229"/>
      <c r="LJ80" s="229"/>
      <c r="LK80" s="229"/>
      <c r="LL80" s="229"/>
      <c r="LM80" s="229"/>
      <c r="LN80" s="229"/>
      <c r="LO80" s="229"/>
      <c r="LP80" s="229"/>
      <c r="LQ80" s="229"/>
      <c r="LR80" s="229"/>
      <c r="LS80" s="229"/>
      <c r="LT80" s="229"/>
      <c r="LU80" s="229"/>
      <c r="LV80" s="229"/>
      <c r="LW80" s="229"/>
      <c r="LX80" s="229"/>
      <c r="LY80" s="229"/>
      <c r="LZ80" s="229"/>
      <c r="MA80" s="229"/>
      <c r="MB80" s="229"/>
      <c r="MC80" s="229"/>
      <c r="MD80" s="229"/>
      <c r="ME80" s="229"/>
      <c r="MF80" s="229"/>
    </row>
    <row r="81" spans="1:408" s="356" customFormat="1">
      <c r="B81" s="357" t="s">
        <v>425</v>
      </c>
      <c r="C81" s="358"/>
      <c r="D81" s="359">
        <f>D47</f>
        <v>0</v>
      </c>
      <c r="E81" s="359">
        <f t="shared" ref="E81:BP81" si="63">E47</f>
        <v>0</v>
      </c>
      <c r="F81" s="359">
        <f t="shared" si="63"/>
        <v>0</v>
      </c>
      <c r="G81" s="359">
        <f t="shared" si="63"/>
        <v>0</v>
      </c>
      <c r="H81" s="359">
        <f t="shared" si="63"/>
        <v>0</v>
      </c>
      <c r="I81" s="359">
        <f t="shared" si="63"/>
        <v>0</v>
      </c>
      <c r="J81" s="359">
        <f t="shared" si="63"/>
        <v>0</v>
      </c>
      <c r="K81" s="359">
        <f t="shared" si="63"/>
        <v>0</v>
      </c>
      <c r="L81" s="359">
        <f t="shared" si="63"/>
        <v>0</v>
      </c>
      <c r="M81" s="359">
        <f t="shared" si="63"/>
        <v>0</v>
      </c>
      <c r="N81" s="359">
        <f t="shared" si="63"/>
        <v>0</v>
      </c>
      <c r="O81" s="359">
        <f t="shared" si="63"/>
        <v>0</v>
      </c>
      <c r="P81" s="359">
        <f t="shared" si="63"/>
        <v>0</v>
      </c>
      <c r="Q81" s="359">
        <f t="shared" si="63"/>
        <v>0</v>
      </c>
      <c r="R81" s="359">
        <f t="shared" si="63"/>
        <v>0</v>
      </c>
      <c r="S81" s="359">
        <f t="shared" si="63"/>
        <v>0</v>
      </c>
      <c r="T81" s="359">
        <f t="shared" si="63"/>
        <v>0</v>
      </c>
      <c r="U81" s="359">
        <f t="shared" si="63"/>
        <v>0</v>
      </c>
      <c r="V81" s="359">
        <f t="shared" si="63"/>
        <v>0</v>
      </c>
      <c r="W81" s="359">
        <f t="shared" si="63"/>
        <v>0</v>
      </c>
      <c r="X81" s="359">
        <f t="shared" si="63"/>
        <v>0</v>
      </c>
      <c r="Y81" s="359">
        <f t="shared" si="63"/>
        <v>0</v>
      </c>
      <c r="Z81" s="359">
        <f t="shared" si="63"/>
        <v>0</v>
      </c>
      <c r="AA81" s="359">
        <f t="shared" si="63"/>
        <v>0</v>
      </c>
      <c r="AB81" s="359">
        <f t="shared" si="63"/>
        <v>0</v>
      </c>
      <c r="AC81" s="359">
        <f t="shared" si="63"/>
        <v>0</v>
      </c>
      <c r="AD81" s="359">
        <f t="shared" si="63"/>
        <v>0</v>
      </c>
      <c r="AE81" s="359">
        <f t="shared" si="63"/>
        <v>0</v>
      </c>
      <c r="AF81" s="359">
        <f t="shared" si="63"/>
        <v>0</v>
      </c>
      <c r="AG81" s="359">
        <f t="shared" si="63"/>
        <v>0</v>
      </c>
      <c r="AH81" s="359">
        <f t="shared" si="63"/>
        <v>0</v>
      </c>
      <c r="AI81" s="359">
        <f t="shared" si="63"/>
        <v>0</v>
      </c>
      <c r="AJ81" s="359">
        <f t="shared" si="63"/>
        <v>0</v>
      </c>
      <c r="AK81" s="359">
        <f t="shared" si="63"/>
        <v>0</v>
      </c>
      <c r="AL81" s="359">
        <f t="shared" si="63"/>
        <v>0</v>
      </c>
      <c r="AM81" s="359">
        <f t="shared" si="63"/>
        <v>0</v>
      </c>
      <c r="AN81" s="359">
        <f t="shared" si="63"/>
        <v>0</v>
      </c>
      <c r="AO81" s="359">
        <f t="shared" si="63"/>
        <v>0</v>
      </c>
      <c r="AP81" s="359">
        <f t="shared" si="63"/>
        <v>0</v>
      </c>
      <c r="AQ81" s="359">
        <f t="shared" si="63"/>
        <v>0</v>
      </c>
      <c r="AR81" s="359">
        <f t="shared" si="63"/>
        <v>0</v>
      </c>
      <c r="AS81" s="359">
        <f t="shared" si="63"/>
        <v>0</v>
      </c>
      <c r="AT81" s="359">
        <f t="shared" si="63"/>
        <v>0</v>
      </c>
      <c r="AU81" s="359">
        <f t="shared" si="63"/>
        <v>0</v>
      </c>
      <c r="AV81" s="359">
        <f t="shared" si="63"/>
        <v>0</v>
      </c>
      <c r="AW81" s="359">
        <f t="shared" si="63"/>
        <v>0</v>
      </c>
      <c r="AX81" s="359">
        <f t="shared" si="63"/>
        <v>0</v>
      </c>
      <c r="AY81" s="359">
        <f t="shared" si="63"/>
        <v>0</v>
      </c>
      <c r="AZ81" s="359">
        <f t="shared" si="63"/>
        <v>0</v>
      </c>
      <c r="BA81" s="359">
        <f t="shared" si="63"/>
        <v>0</v>
      </c>
      <c r="BB81" s="359">
        <f t="shared" si="63"/>
        <v>0</v>
      </c>
      <c r="BC81" s="359" t="e">
        <f t="shared" si="63"/>
        <v>#REF!</v>
      </c>
      <c r="BD81" s="359" t="e">
        <f t="shared" si="63"/>
        <v>#REF!</v>
      </c>
      <c r="BE81" s="359" t="e">
        <f t="shared" si="63"/>
        <v>#REF!</v>
      </c>
      <c r="BF81" s="359" t="e">
        <f t="shared" si="63"/>
        <v>#REF!</v>
      </c>
      <c r="BG81" s="359" t="e">
        <f t="shared" si="63"/>
        <v>#REF!</v>
      </c>
      <c r="BH81" s="359" t="e">
        <f t="shared" si="63"/>
        <v>#REF!</v>
      </c>
      <c r="BI81" s="359" t="e">
        <f t="shared" si="63"/>
        <v>#REF!</v>
      </c>
      <c r="BJ81" s="359" t="e">
        <f t="shared" si="63"/>
        <v>#REF!</v>
      </c>
      <c r="BK81" s="359" t="e">
        <f t="shared" si="63"/>
        <v>#REF!</v>
      </c>
      <c r="BL81" s="359" t="e">
        <f t="shared" si="63"/>
        <v>#REF!</v>
      </c>
      <c r="BM81" s="359" t="e">
        <f t="shared" si="63"/>
        <v>#REF!</v>
      </c>
      <c r="BN81" s="359" t="e">
        <f t="shared" si="63"/>
        <v>#REF!</v>
      </c>
      <c r="BO81" s="359" t="e">
        <f t="shared" si="63"/>
        <v>#REF!</v>
      </c>
      <c r="BP81" s="359" t="e">
        <f t="shared" si="63"/>
        <v>#REF!</v>
      </c>
      <c r="BQ81" s="359" t="e">
        <f t="shared" ref="BQ81:EB81" si="64">BQ47</f>
        <v>#REF!</v>
      </c>
      <c r="BR81" s="359" t="e">
        <f t="shared" si="64"/>
        <v>#REF!</v>
      </c>
      <c r="BS81" s="359" t="e">
        <f t="shared" si="64"/>
        <v>#REF!</v>
      </c>
      <c r="BT81" s="359" t="e">
        <f t="shared" si="64"/>
        <v>#REF!</v>
      </c>
      <c r="BU81" s="359" t="e">
        <f t="shared" si="64"/>
        <v>#REF!</v>
      </c>
      <c r="BV81" s="359" t="e">
        <f t="shared" si="64"/>
        <v>#REF!</v>
      </c>
      <c r="BW81" s="359" t="e">
        <f t="shared" si="64"/>
        <v>#REF!</v>
      </c>
      <c r="BX81" s="359" t="e">
        <f t="shared" si="64"/>
        <v>#REF!</v>
      </c>
      <c r="BY81" s="359" t="e">
        <f t="shared" si="64"/>
        <v>#REF!</v>
      </c>
      <c r="BZ81" s="359" t="e">
        <f t="shared" si="64"/>
        <v>#REF!</v>
      </c>
      <c r="CA81" s="359" t="e">
        <f t="shared" si="64"/>
        <v>#REF!</v>
      </c>
      <c r="CB81" s="359" t="e">
        <f t="shared" si="64"/>
        <v>#REF!</v>
      </c>
      <c r="CC81" s="359" t="e">
        <f t="shared" si="64"/>
        <v>#REF!</v>
      </c>
      <c r="CD81" s="359" t="e">
        <f t="shared" si="64"/>
        <v>#REF!</v>
      </c>
      <c r="CE81" s="359" t="e">
        <f t="shared" si="64"/>
        <v>#REF!</v>
      </c>
      <c r="CF81" s="359" t="e">
        <f t="shared" si="64"/>
        <v>#REF!</v>
      </c>
      <c r="CG81" s="359" t="e">
        <f t="shared" si="64"/>
        <v>#REF!</v>
      </c>
      <c r="CH81" s="359" t="e">
        <f t="shared" si="64"/>
        <v>#REF!</v>
      </c>
      <c r="CI81" s="359" t="e">
        <f t="shared" si="64"/>
        <v>#REF!</v>
      </c>
      <c r="CJ81" s="359" t="e">
        <f t="shared" si="64"/>
        <v>#REF!</v>
      </c>
      <c r="CK81" s="359" t="e">
        <f t="shared" si="64"/>
        <v>#REF!</v>
      </c>
      <c r="CL81" s="359" t="e">
        <f t="shared" si="64"/>
        <v>#REF!</v>
      </c>
      <c r="CM81" s="359" t="e">
        <f t="shared" si="64"/>
        <v>#REF!</v>
      </c>
      <c r="CN81" s="359" t="e">
        <f t="shared" si="64"/>
        <v>#REF!</v>
      </c>
      <c r="CO81" s="359" t="e">
        <f t="shared" si="64"/>
        <v>#REF!</v>
      </c>
      <c r="CP81" s="359" t="e">
        <f t="shared" si="64"/>
        <v>#REF!</v>
      </c>
      <c r="CQ81" s="359" t="e">
        <f t="shared" si="64"/>
        <v>#REF!</v>
      </c>
      <c r="CR81" s="359" t="e">
        <f t="shared" si="64"/>
        <v>#REF!</v>
      </c>
      <c r="CS81" s="359" t="e">
        <f t="shared" si="64"/>
        <v>#REF!</v>
      </c>
      <c r="CT81" s="359" t="e">
        <f t="shared" si="64"/>
        <v>#REF!</v>
      </c>
      <c r="CU81" s="359" t="e">
        <f t="shared" si="64"/>
        <v>#REF!</v>
      </c>
      <c r="CV81" s="359" t="e">
        <f t="shared" si="64"/>
        <v>#REF!</v>
      </c>
      <c r="CW81" s="359" t="e">
        <f t="shared" si="64"/>
        <v>#REF!</v>
      </c>
      <c r="CX81" s="359" t="e">
        <f t="shared" si="64"/>
        <v>#REF!</v>
      </c>
      <c r="CY81" s="359" t="e">
        <f t="shared" si="64"/>
        <v>#REF!</v>
      </c>
      <c r="CZ81" s="359" t="e">
        <f t="shared" si="64"/>
        <v>#REF!</v>
      </c>
      <c r="DA81" s="359" t="e">
        <f t="shared" si="64"/>
        <v>#REF!</v>
      </c>
      <c r="DB81" s="359" t="e">
        <f t="shared" si="64"/>
        <v>#REF!</v>
      </c>
      <c r="DC81" s="359" t="e">
        <f t="shared" si="64"/>
        <v>#REF!</v>
      </c>
      <c r="DD81" s="359" t="e">
        <f t="shared" si="64"/>
        <v>#REF!</v>
      </c>
      <c r="DE81" s="359" t="e">
        <f t="shared" si="64"/>
        <v>#REF!</v>
      </c>
      <c r="DF81" s="359" t="e">
        <f t="shared" si="64"/>
        <v>#REF!</v>
      </c>
      <c r="DG81" s="359" t="e">
        <f t="shared" si="64"/>
        <v>#REF!</v>
      </c>
      <c r="DH81" s="359" t="e">
        <f t="shared" si="64"/>
        <v>#REF!</v>
      </c>
      <c r="DI81" s="359" t="e">
        <f t="shared" si="64"/>
        <v>#REF!</v>
      </c>
      <c r="DJ81" s="359" t="e">
        <f t="shared" si="64"/>
        <v>#REF!</v>
      </c>
      <c r="DK81" s="359" t="e">
        <f t="shared" si="64"/>
        <v>#REF!</v>
      </c>
      <c r="DL81" s="359" t="e">
        <f t="shared" si="64"/>
        <v>#REF!</v>
      </c>
      <c r="DM81" s="359" t="e">
        <f t="shared" si="64"/>
        <v>#REF!</v>
      </c>
      <c r="DN81" s="359" t="e">
        <f t="shared" si="64"/>
        <v>#REF!</v>
      </c>
      <c r="DO81" s="359" t="e">
        <f t="shared" si="64"/>
        <v>#REF!</v>
      </c>
      <c r="DP81" s="359" t="e">
        <f t="shared" si="64"/>
        <v>#REF!</v>
      </c>
      <c r="DQ81" s="359" t="e">
        <f t="shared" si="64"/>
        <v>#REF!</v>
      </c>
      <c r="DR81" s="359" t="e">
        <f t="shared" si="64"/>
        <v>#REF!</v>
      </c>
      <c r="DS81" s="359" t="e">
        <f t="shared" si="64"/>
        <v>#REF!</v>
      </c>
      <c r="DT81" s="359" t="e">
        <f t="shared" si="64"/>
        <v>#REF!</v>
      </c>
      <c r="DU81" s="359" t="e">
        <f t="shared" si="64"/>
        <v>#REF!</v>
      </c>
      <c r="DV81" s="359" t="e">
        <f t="shared" si="64"/>
        <v>#REF!</v>
      </c>
      <c r="DW81" s="359" t="e">
        <f t="shared" si="64"/>
        <v>#REF!</v>
      </c>
      <c r="DX81" s="359" t="e">
        <f t="shared" si="64"/>
        <v>#REF!</v>
      </c>
      <c r="DY81" s="359" t="e">
        <f t="shared" si="64"/>
        <v>#REF!</v>
      </c>
      <c r="DZ81" s="359" t="e">
        <f t="shared" si="64"/>
        <v>#REF!</v>
      </c>
      <c r="EA81" s="359" t="e">
        <f t="shared" si="64"/>
        <v>#REF!</v>
      </c>
      <c r="EB81" s="359" t="e">
        <f t="shared" si="64"/>
        <v>#REF!</v>
      </c>
      <c r="EC81" s="359" t="e">
        <f t="shared" ref="EC81:GN81" si="65">EC47</f>
        <v>#REF!</v>
      </c>
      <c r="ED81" s="359" t="e">
        <f t="shared" si="65"/>
        <v>#REF!</v>
      </c>
      <c r="EE81" s="359" t="e">
        <f t="shared" si="65"/>
        <v>#REF!</v>
      </c>
      <c r="EF81" s="359" t="e">
        <f t="shared" si="65"/>
        <v>#REF!</v>
      </c>
      <c r="EG81" s="359" t="e">
        <f t="shared" si="65"/>
        <v>#REF!</v>
      </c>
      <c r="EH81" s="359" t="e">
        <f t="shared" si="65"/>
        <v>#REF!</v>
      </c>
      <c r="EI81" s="359" t="e">
        <f t="shared" si="65"/>
        <v>#REF!</v>
      </c>
      <c r="EJ81" s="359" t="e">
        <f t="shared" si="65"/>
        <v>#REF!</v>
      </c>
      <c r="EK81" s="359" t="e">
        <f t="shared" si="65"/>
        <v>#REF!</v>
      </c>
      <c r="EL81" s="359" t="e">
        <f t="shared" si="65"/>
        <v>#REF!</v>
      </c>
      <c r="EM81" s="359" t="e">
        <f t="shared" si="65"/>
        <v>#REF!</v>
      </c>
      <c r="EN81" s="359" t="e">
        <f t="shared" si="65"/>
        <v>#REF!</v>
      </c>
      <c r="EO81" s="359" t="e">
        <f t="shared" si="65"/>
        <v>#REF!</v>
      </c>
      <c r="EP81" s="359" t="e">
        <f t="shared" si="65"/>
        <v>#REF!</v>
      </c>
      <c r="EQ81" s="359" t="e">
        <f t="shared" si="65"/>
        <v>#REF!</v>
      </c>
      <c r="ER81" s="359" t="e">
        <f t="shared" si="65"/>
        <v>#REF!</v>
      </c>
      <c r="ES81" s="359" t="e">
        <f t="shared" si="65"/>
        <v>#REF!</v>
      </c>
      <c r="ET81" s="359" t="e">
        <f t="shared" si="65"/>
        <v>#REF!</v>
      </c>
      <c r="EU81" s="359" t="e">
        <f t="shared" si="65"/>
        <v>#REF!</v>
      </c>
      <c r="EV81" s="359" t="e">
        <f t="shared" si="65"/>
        <v>#REF!</v>
      </c>
      <c r="EW81" s="359" t="e">
        <f t="shared" si="65"/>
        <v>#REF!</v>
      </c>
      <c r="EX81" s="359" t="e">
        <f t="shared" si="65"/>
        <v>#REF!</v>
      </c>
      <c r="EY81" s="359" t="e">
        <f t="shared" si="65"/>
        <v>#REF!</v>
      </c>
      <c r="EZ81" s="359" t="e">
        <f t="shared" si="65"/>
        <v>#REF!</v>
      </c>
      <c r="FA81" s="359" t="e">
        <f t="shared" si="65"/>
        <v>#REF!</v>
      </c>
      <c r="FB81" s="359" t="e">
        <f t="shared" si="65"/>
        <v>#REF!</v>
      </c>
      <c r="FC81" s="359" t="e">
        <f t="shared" si="65"/>
        <v>#REF!</v>
      </c>
      <c r="FD81" s="359" t="e">
        <f t="shared" si="65"/>
        <v>#REF!</v>
      </c>
      <c r="FE81" s="359" t="e">
        <f t="shared" si="65"/>
        <v>#REF!</v>
      </c>
      <c r="FF81" s="359" t="e">
        <f t="shared" si="65"/>
        <v>#REF!</v>
      </c>
      <c r="FG81" s="359" t="e">
        <f t="shared" si="65"/>
        <v>#REF!</v>
      </c>
      <c r="FH81" s="359" t="e">
        <f t="shared" si="65"/>
        <v>#REF!</v>
      </c>
      <c r="FI81" s="359" t="e">
        <f t="shared" si="65"/>
        <v>#REF!</v>
      </c>
      <c r="FJ81" s="359" t="e">
        <f t="shared" si="65"/>
        <v>#REF!</v>
      </c>
      <c r="FK81" s="359" t="e">
        <f t="shared" si="65"/>
        <v>#REF!</v>
      </c>
      <c r="FL81" s="359" t="e">
        <f t="shared" si="65"/>
        <v>#REF!</v>
      </c>
      <c r="FM81" s="359" t="e">
        <f t="shared" si="65"/>
        <v>#REF!</v>
      </c>
      <c r="FN81" s="359" t="e">
        <f t="shared" si="65"/>
        <v>#REF!</v>
      </c>
      <c r="FO81" s="359" t="e">
        <f t="shared" si="65"/>
        <v>#REF!</v>
      </c>
      <c r="FP81" s="359" t="e">
        <f t="shared" si="65"/>
        <v>#REF!</v>
      </c>
      <c r="FQ81" s="359" t="e">
        <f t="shared" si="65"/>
        <v>#REF!</v>
      </c>
      <c r="FR81" s="359" t="e">
        <f t="shared" si="65"/>
        <v>#REF!</v>
      </c>
      <c r="FS81" s="359" t="e">
        <f t="shared" si="65"/>
        <v>#REF!</v>
      </c>
      <c r="FT81" s="359" t="e">
        <f t="shared" si="65"/>
        <v>#REF!</v>
      </c>
      <c r="FU81" s="359" t="e">
        <f t="shared" si="65"/>
        <v>#REF!</v>
      </c>
      <c r="FV81" s="359" t="e">
        <f t="shared" si="65"/>
        <v>#REF!</v>
      </c>
      <c r="FW81" s="359" t="e">
        <f t="shared" si="65"/>
        <v>#REF!</v>
      </c>
      <c r="FX81" s="359" t="e">
        <f t="shared" si="65"/>
        <v>#REF!</v>
      </c>
      <c r="FY81" s="359" t="e">
        <f t="shared" si="65"/>
        <v>#REF!</v>
      </c>
      <c r="FZ81" s="359" t="e">
        <f t="shared" si="65"/>
        <v>#REF!</v>
      </c>
      <c r="GA81" s="359" t="e">
        <f t="shared" si="65"/>
        <v>#REF!</v>
      </c>
      <c r="GB81" s="359" t="e">
        <f t="shared" si="65"/>
        <v>#REF!</v>
      </c>
      <c r="GC81" s="359" t="e">
        <f t="shared" si="65"/>
        <v>#REF!</v>
      </c>
      <c r="GD81" s="359" t="e">
        <f t="shared" si="65"/>
        <v>#REF!</v>
      </c>
      <c r="GE81" s="359" t="e">
        <f t="shared" si="65"/>
        <v>#REF!</v>
      </c>
      <c r="GF81" s="359" t="e">
        <f t="shared" si="65"/>
        <v>#REF!</v>
      </c>
      <c r="GG81" s="359" t="e">
        <f t="shared" si="65"/>
        <v>#REF!</v>
      </c>
      <c r="GH81" s="359" t="e">
        <f t="shared" si="65"/>
        <v>#REF!</v>
      </c>
      <c r="GI81" s="359" t="e">
        <f t="shared" si="65"/>
        <v>#REF!</v>
      </c>
      <c r="GJ81" s="359" t="e">
        <f t="shared" si="65"/>
        <v>#REF!</v>
      </c>
      <c r="GK81" s="359" t="e">
        <f t="shared" si="65"/>
        <v>#REF!</v>
      </c>
      <c r="GL81" s="359" t="e">
        <f t="shared" si="65"/>
        <v>#REF!</v>
      </c>
      <c r="GM81" s="359" t="e">
        <f t="shared" si="65"/>
        <v>#REF!</v>
      </c>
      <c r="GN81" s="359" t="e">
        <f t="shared" si="65"/>
        <v>#REF!</v>
      </c>
      <c r="GO81" s="359" t="e">
        <f t="shared" ref="GO81:II81" si="66">GO47</f>
        <v>#REF!</v>
      </c>
      <c r="GP81" s="359" t="e">
        <f t="shared" si="66"/>
        <v>#REF!</v>
      </c>
      <c r="GQ81" s="359" t="e">
        <f t="shared" si="66"/>
        <v>#REF!</v>
      </c>
      <c r="GR81" s="359" t="e">
        <f t="shared" si="66"/>
        <v>#REF!</v>
      </c>
      <c r="GS81" s="359" t="e">
        <f t="shared" si="66"/>
        <v>#REF!</v>
      </c>
      <c r="GT81" s="359" t="e">
        <f t="shared" si="66"/>
        <v>#REF!</v>
      </c>
      <c r="GU81" s="359" t="e">
        <f t="shared" si="66"/>
        <v>#REF!</v>
      </c>
      <c r="GV81" s="359" t="e">
        <f t="shared" si="66"/>
        <v>#REF!</v>
      </c>
      <c r="GW81" s="359" t="e">
        <f t="shared" si="66"/>
        <v>#REF!</v>
      </c>
      <c r="GX81" s="359" t="e">
        <f t="shared" si="66"/>
        <v>#REF!</v>
      </c>
      <c r="GY81" s="359" t="e">
        <f t="shared" si="66"/>
        <v>#REF!</v>
      </c>
      <c r="GZ81" s="359" t="e">
        <f t="shared" si="66"/>
        <v>#REF!</v>
      </c>
      <c r="HA81" s="359" t="e">
        <f t="shared" si="66"/>
        <v>#REF!</v>
      </c>
      <c r="HB81" s="359" t="e">
        <f t="shared" si="66"/>
        <v>#REF!</v>
      </c>
      <c r="HC81" s="359" t="e">
        <f t="shared" si="66"/>
        <v>#REF!</v>
      </c>
      <c r="HD81" s="359" t="e">
        <f t="shared" si="66"/>
        <v>#REF!</v>
      </c>
      <c r="HE81" s="359" t="e">
        <f t="shared" si="66"/>
        <v>#REF!</v>
      </c>
      <c r="HF81" s="359" t="e">
        <f t="shared" si="66"/>
        <v>#REF!</v>
      </c>
      <c r="HG81" s="359" t="e">
        <f t="shared" si="66"/>
        <v>#REF!</v>
      </c>
      <c r="HH81" s="359" t="e">
        <f t="shared" si="66"/>
        <v>#REF!</v>
      </c>
      <c r="HI81" s="359" t="e">
        <f t="shared" si="66"/>
        <v>#REF!</v>
      </c>
      <c r="HJ81" s="359" t="e">
        <f t="shared" si="66"/>
        <v>#REF!</v>
      </c>
      <c r="HK81" s="359" t="e">
        <f t="shared" si="66"/>
        <v>#REF!</v>
      </c>
      <c r="HL81" s="359" t="e">
        <f t="shared" si="66"/>
        <v>#REF!</v>
      </c>
      <c r="HM81" s="359" t="e">
        <f t="shared" si="66"/>
        <v>#REF!</v>
      </c>
      <c r="HN81" s="359" t="e">
        <f t="shared" si="66"/>
        <v>#REF!</v>
      </c>
      <c r="HO81" s="359" t="e">
        <f t="shared" si="66"/>
        <v>#REF!</v>
      </c>
      <c r="HP81" s="359" t="e">
        <f t="shared" si="66"/>
        <v>#REF!</v>
      </c>
      <c r="HQ81" s="359" t="e">
        <f t="shared" si="66"/>
        <v>#REF!</v>
      </c>
      <c r="HR81" s="359" t="e">
        <f t="shared" si="66"/>
        <v>#REF!</v>
      </c>
      <c r="HS81" s="359" t="e">
        <f t="shared" si="66"/>
        <v>#REF!</v>
      </c>
      <c r="HT81" s="359" t="e">
        <f t="shared" si="66"/>
        <v>#REF!</v>
      </c>
      <c r="HU81" s="359" t="e">
        <f t="shared" si="66"/>
        <v>#REF!</v>
      </c>
      <c r="HV81" s="359" t="e">
        <f t="shared" si="66"/>
        <v>#REF!</v>
      </c>
      <c r="HW81" s="359" t="e">
        <f t="shared" si="66"/>
        <v>#REF!</v>
      </c>
      <c r="HX81" s="359" t="e">
        <f t="shared" si="66"/>
        <v>#REF!</v>
      </c>
      <c r="HY81" s="359" t="e">
        <f t="shared" si="66"/>
        <v>#REF!</v>
      </c>
      <c r="HZ81" s="359" t="e">
        <f t="shared" si="66"/>
        <v>#REF!</v>
      </c>
      <c r="IA81" s="359" t="e">
        <f t="shared" si="66"/>
        <v>#REF!</v>
      </c>
      <c r="IB81" s="359" t="e">
        <f t="shared" si="66"/>
        <v>#REF!</v>
      </c>
      <c r="IC81" s="359" t="e">
        <f t="shared" si="66"/>
        <v>#REF!</v>
      </c>
      <c r="ID81" s="359" t="e">
        <f t="shared" si="66"/>
        <v>#REF!</v>
      </c>
      <c r="IE81" s="359" t="e">
        <f t="shared" si="66"/>
        <v>#REF!</v>
      </c>
      <c r="IF81" s="359" t="e">
        <f t="shared" si="66"/>
        <v>#REF!</v>
      </c>
      <c r="IG81" s="359" t="e">
        <f t="shared" si="66"/>
        <v>#REF!</v>
      </c>
      <c r="IH81" s="359" t="e">
        <f t="shared" si="66"/>
        <v>#REF!</v>
      </c>
      <c r="II81" s="359" t="e">
        <f t="shared" si="66"/>
        <v>#REF!</v>
      </c>
    </row>
    <row r="82" spans="1:408" s="361" customFormat="1" ht="15.75" thickBot="1">
      <c r="B82" s="362" t="s">
        <v>443</v>
      </c>
      <c r="C82" s="363"/>
      <c r="D82" s="364">
        <f>IF($G$55="Year 0",'Financial Costs'!$K3,IF($G$55="Year 1",'Financial Costs'!$L3,IF($G$55="Year 2",'Financial Costs'!$M3,IF($G$55="Year 3",'Financial Costs'!$N3,'Financial Costs'!$O4))))</f>
        <v>0</v>
      </c>
      <c r="E82" s="364">
        <f>IF($G$55="Year 0",'Financial Costs'!$K4,IF($G$55="Year 1",'Financial Costs'!$L4,IF($G$55="Year 2",'Financial Costs'!$M4,IF($G$55="Year 3",'Financial Costs'!$N4,'Financial Costs'!$O5))))</f>
        <v>0</v>
      </c>
      <c r="F82" s="364">
        <f>IF($G$55="Year 0",'Financial Costs'!$K5,IF($G$55="Year 1",'Financial Costs'!$L5,IF($G$55="Year 2",'Financial Costs'!$M5,IF($G$55="Year 3",'Financial Costs'!$N5,'Financial Costs'!$O6))))</f>
        <v>0</v>
      </c>
      <c r="G82" s="364">
        <f>IF($G$55="Year 0",'Financial Costs'!$K6,IF($G$55="Year 1",'Financial Costs'!$L6,IF($G$55="Year 2",'Financial Costs'!$M6,IF($G$55="Year 3",'Financial Costs'!$N6,'Financial Costs'!$O7))))</f>
        <v>0</v>
      </c>
      <c r="H82" s="364">
        <f>IF($G$55="Year 0",'Financial Costs'!$K7,IF($G$55="Year 1",'Financial Costs'!$L7,IF($G$55="Year 2",'Financial Costs'!$M7,IF($G$55="Year 3",'Financial Costs'!$N7,'Financial Costs'!$O8))))</f>
        <v>0</v>
      </c>
      <c r="I82" s="364">
        <f>IF($G$55="Year 0",'Financial Costs'!$K8,IF($G$55="Year 1",'Financial Costs'!$L8,IF($G$55="Year 2",'Financial Costs'!$M8,IF($G$55="Year 3",'Financial Costs'!$N8,'Financial Costs'!$O9))))</f>
        <v>0</v>
      </c>
      <c r="J82" s="364">
        <f>IF($G$55="Year 0",'Financial Costs'!$K9,IF($G$55="Year 1",'Financial Costs'!$L9,IF($G$55="Year 2",'Financial Costs'!$M9,IF($G$55="Year 3",'Financial Costs'!$N9,'Financial Costs'!$O10))))</f>
        <v>0</v>
      </c>
      <c r="K82" s="364">
        <f>IF($G$55="Year 0",'Financial Costs'!$K10,IF($G$55="Year 1",'Financial Costs'!$L10,IF($G$55="Year 2",'Financial Costs'!$M10,IF($G$55="Year 3",'Financial Costs'!$N10,'Financial Costs'!$O11))))</f>
        <v>0</v>
      </c>
      <c r="L82" s="364">
        <f>IF($G$55="Year 0",'Financial Costs'!$K11,IF($G$55="Year 1",'Financial Costs'!$L11,IF($G$55="Year 2",'Financial Costs'!$M11,IF($G$55="Year 3",'Financial Costs'!$N11,'Financial Costs'!$O12))))</f>
        <v>0</v>
      </c>
      <c r="M82" s="364">
        <f>IF($G$55="Year 0",'Financial Costs'!$K12,IF($G$55="Year 1",'Financial Costs'!$L12,IF($G$55="Year 2",'Financial Costs'!$M12,IF($G$55="Year 3",'Financial Costs'!$N12,'Financial Costs'!$O13))))</f>
        <v>0</v>
      </c>
      <c r="N82" s="364">
        <f>IF($G$55="Year 0",'Financial Costs'!$K13,IF($G$55="Year 1",'Financial Costs'!$L13,IF($G$55="Year 2",'Financial Costs'!$M13,IF($G$55="Year 3",'Financial Costs'!$N13,'Financial Costs'!$O14))))</f>
        <v>0</v>
      </c>
      <c r="O82" s="364">
        <f>IF($G$55="Year 0",'Financial Costs'!$K14,IF($G$55="Year 1",'Financial Costs'!$L14,IF($G$55="Year 2",'Financial Costs'!$M14,IF($G$55="Year 3",'Financial Costs'!$N14,'Financial Costs'!$O15))))</f>
        <v>0</v>
      </c>
      <c r="P82" s="364">
        <f>IF($G$55="Year 0",'Financial Costs'!$K15,IF($G$55="Year 1",'Financial Costs'!$L15,IF($G$55="Year 2",'Financial Costs'!$M15,IF($G$55="Year 3",'Financial Costs'!$N15,'Financial Costs'!$O16))))</f>
        <v>0</v>
      </c>
      <c r="Q82" s="364">
        <f>IF($G$55="Year 0",'Financial Costs'!$K16,IF($G$55="Year 1",'Financial Costs'!$L16,IF($G$55="Year 2",'Financial Costs'!$M16,IF($G$55="Year 3",'Financial Costs'!$N16,'Financial Costs'!$O17))))</f>
        <v>0</v>
      </c>
      <c r="R82" s="364">
        <f>IF($G$55="Year 0",'Financial Costs'!$K17,IF($G$55="Year 1",'Financial Costs'!$L17,IF($G$55="Year 2",'Financial Costs'!$M17,IF($G$55="Year 3",'Financial Costs'!$N17,'Financial Costs'!$O18))))</f>
        <v>0</v>
      </c>
      <c r="S82" s="364">
        <f>IF($G$55="Year 0",'Financial Costs'!$K18,IF($G$55="Year 1",'Financial Costs'!$L18,IF($G$55="Year 2",'Financial Costs'!$M18,IF($G$55="Year 3",'Financial Costs'!$N18,'Financial Costs'!$O19))))</f>
        <v>0</v>
      </c>
      <c r="T82" s="364">
        <f>IF($G$55="Year 0",'Financial Costs'!$K19,IF($G$55="Year 1",'Financial Costs'!$L19,IF($G$55="Year 2",'Financial Costs'!$M19,IF($G$55="Year 3",'Financial Costs'!$N19,'Financial Costs'!$O20))))</f>
        <v>0</v>
      </c>
      <c r="U82" s="364">
        <f>IF($G$55="Year 0",'Financial Costs'!$K20,IF($G$55="Year 1",'Financial Costs'!$L20,IF($G$55="Year 2",'Financial Costs'!$M20,IF($G$55="Year 3",'Financial Costs'!$N20,'Financial Costs'!$O21))))</f>
        <v>0</v>
      </c>
      <c r="V82" s="364">
        <f>IF($G$55="Year 0",'Financial Costs'!$K21,IF($G$55="Year 1",'Financial Costs'!$L21,IF($G$55="Year 2",'Financial Costs'!$M21,IF($G$55="Year 3",'Financial Costs'!$N21,'Financial Costs'!$O22))))</f>
        <v>0</v>
      </c>
      <c r="W82" s="364">
        <f>IF($G$55="Year 0",'Financial Costs'!$K22,IF($G$55="Year 1",'Financial Costs'!$L22,IF($G$55="Year 2",'Financial Costs'!$M22,IF($G$55="Year 3",'Financial Costs'!$N22,'Financial Costs'!$O23))))</f>
        <v>0</v>
      </c>
      <c r="X82" s="364">
        <f>IF($G$55="Year 0",'Financial Costs'!$K23,IF($G$55="Year 1",'Financial Costs'!$L23,IF($G$55="Year 2",'Financial Costs'!$M23,IF($G$55="Year 3",'Financial Costs'!$N23,'Financial Costs'!$O24))))</f>
        <v>0</v>
      </c>
      <c r="Y82" s="364">
        <f>IF($G$55="Year 0",'Financial Costs'!$K24,IF($G$55="Year 1",'Financial Costs'!$L24,IF($G$55="Year 2",'Financial Costs'!$M24,IF($G$55="Year 3",'Financial Costs'!$N24,'Financial Costs'!$O25))))</f>
        <v>0</v>
      </c>
      <c r="Z82" s="364">
        <f>IF($G$55="Year 0",'Financial Costs'!$K25,IF($G$55="Year 1",'Financial Costs'!$L25,IF($G$55="Year 2",'Financial Costs'!$M25,IF($G$55="Year 3",'Financial Costs'!$N25,'Financial Costs'!$O26))))</f>
        <v>0</v>
      </c>
      <c r="AA82" s="364">
        <f>IF($G$55="Year 0",'Financial Costs'!$K26,IF($G$55="Year 1",'Financial Costs'!$L26,IF($G$55="Year 2",'Financial Costs'!$M26,IF($G$55="Year 3",'Financial Costs'!$N26,'Financial Costs'!$O27))))</f>
        <v>0</v>
      </c>
      <c r="AB82" s="364">
        <f>IF($G$55="Year 0",'Financial Costs'!$K27,IF($G$55="Year 1",'Financial Costs'!$L27,IF($G$55="Year 2",'Financial Costs'!$M27,IF($G$55="Year 3",'Financial Costs'!$N27,'Financial Costs'!$O28))))</f>
        <v>0</v>
      </c>
      <c r="AC82" s="364">
        <f>IF($G$55="Year 0",'Financial Costs'!$K28,IF($G$55="Year 1",'Financial Costs'!$L28,IF($G$55="Year 2",'Financial Costs'!$M28,IF($G$55="Year 3",'Financial Costs'!$N28,'Financial Costs'!$O29))))</f>
        <v>0</v>
      </c>
      <c r="AD82" s="364">
        <f>IF($G$55="Year 0",'Financial Costs'!$K29,IF($G$55="Year 1",'Financial Costs'!$L29,IF($G$55="Year 2",'Financial Costs'!$M29,IF($G$55="Year 3",'Financial Costs'!$N29,'Financial Costs'!$O30))))</f>
        <v>0</v>
      </c>
      <c r="AE82" s="364">
        <f>IF($G$55="Year 0",'Financial Costs'!$K30,IF($G$55="Year 1",'Financial Costs'!$L30,IF($G$55="Year 2",'Financial Costs'!$M30,IF($G$55="Year 3",'Financial Costs'!$N30,'Financial Costs'!$O31))))</f>
        <v>0</v>
      </c>
      <c r="AF82" s="364">
        <f>IF($G$55="Year 0",'Financial Costs'!$K31,IF($G$55="Year 1",'Financial Costs'!$L31,IF($G$55="Year 2",'Financial Costs'!$M31,IF($G$55="Year 3",'Financial Costs'!$N31,'Financial Costs'!$O32))))</f>
        <v>0</v>
      </c>
      <c r="AG82" s="364">
        <f>IF($G$55="Year 0",'Financial Costs'!$K32,IF($G$55="Year 1",'Financial Costs'!$L32,IF($G$55="Year 2",'Financial Costs'!$M32,IF($G$55="Year 3",'Financial Costs'!$N32,'Financial Costs'!$O33))))</f>
        <v>0</v>
      </c>
      <c r="AH82" s="364">
        <f>IF($G$55="Year 0",'Financial Costs'!$K33,IF($G$55="Year 1",'Financial Costs'!$L33,IF($G$55="Year 2",'Financial Costs'!$M33,IF($G$55="Year 3",'Financial Costs'!$N33,'Financial Costs'!$O34))))</f>
        <v>0</v>
      </c>
      <c r="AI82" s="364">
        <f>IF($G$55="Year 0",'Financial Costs'!$K34,IF($G$55="Year 1",'Financial Costs'!$L34,IF($G$55="Year 2",'Financial Costs'!$M34,IF($G$55="Year 3",'Financial Costs'!$N34,'Financial Costs'!$O35))))</f>
        <v>0</v>
      </c>
      <c r="AJ82" s="364">
        <f>IF($G$55="Year 0",'Financial Costs'!$K35,IF($G$55="Year 1",'Financial Costs'!$L35,IF($G$55="Year 2",'Financial Costs'!$M35,IF($G$55="Year 3",'Financial Costs'!$N35,'Financial Costs'!$O36))))</f>
        <v>0</v>
      </c>
      <c r="AK82" s="364">
        <f>IF($G$55="Year 0",'Financial Costs'!$K36,IF($G$55="Year 1",'Financial Costs'!$L36,IF($G$55="Year 2",'Financial Costs'!$M36,IF($G$55="Year 3",'Financial Costs'!$N36,'Financial Costs'!$O37))))</f>
        <v>0</v>
      </c>
      <c r="AL82" s="364">
        <f>IF($G$55="Year 0",'Financial Costs'!$K37,IF($G$55="Year 1",'Financial Costs'!$L37,IF($G$55="Year 2",'Financial Costs'!$M37,IF($G$55="Year 3",'Financial Costs'!$N37,'Financial Costs'!$O38))))</f>
        <v>0</v>
      </c>
      <c r="AM82" s="364">
        <f>IF($G$55="Year 0",'Financial Costs'!$K38,IF($G$55="Year 1",'Financial Costs'!$L38,IF($G$55="Year 2",'Financial Costs'!$M38,IF($G$55="Year 3",'Financial Costs'!$N38,'Financial Costs'!$O39))))</f>
        <v>0</v>
      </c>
      <c r="AN82" s="364">
        <f>IF($G$55="Year 0",'Financial Costs'!$K39,IF($G$55="Year 1",'Financial Costs'!$L39,IF($G$55="Year 2",'Financial Costs'!$M39,IF($G$55="Year 3",'Financial Costs'!$N39,'Financial Costs'!$O40))))</f>
        <v>0</v>
      </c>
      <c r="AO82" s="364">
        <f>IF($G$55="Year 0",'Financial Costs'!$K40,IF($G$55="Year 1",'Financial Costs'!$L40,IF($G$55="Year 2",'Financial Costs'!$M40,IF($G$55="Year 3",'Financial Costs'!$N40,'Financial Costs'!$O41))))</f>
        <v>0</v>
      </c>
      <c r="AP82" s="364">
        <f>IF($G$55="Year 0",'Financial Costs'!$K41,IF($G$55="Year 1",'Financial Costs'!$L41,IF($G$55="Year 2",'Financial Costs'!$M41,IF($G$55="Year 3",'Financial Costs'!$N41,'Financial Costs'!$O42))))</f>
        <v>0</v>
      </c>
      <c r="AQ82" s="364">
        <f>IF($G$55="Year 0",'Financial Costs'!$K42,IF($G$55="Year 1",'Financial Costs'!$L42,IF($G$55="Year 2",'Financial Costs'!$M42,IF($G$55="Year 3",'Financial Costs'!$N42,'Financial Costs'!$O43))))</f>
        <v>0</v>
      </c>
      <c r="AR82" s="364">
        <f>IF($G$55="Year 0",'Financial Costs'!$K43,IF($G$55="Year 1",'Financial Costs'!$L43,IF($G$55="Year 2",'Financial Costs'!$M43,IF($G$55="Year 3",'Financial Costs'!$N43,'Financial Costs'!$O44))))</f>
        <v>0</v>
      </c>
      <c r="AS82" s="364">
        <f>IF($G$55="Year 0",'Financial Costs'!$K44,IF($G$55="Year 1",'Financial Costs'!$L44,IF($G$55="Year 2",'Financial Costs'!$M44,IF($G$55="Year 3",'Financial Costs'!$N44,'Financial Costs'!$O45))))</f>
        <v>0</v>
      </c>
      <c r="AT82" s="364">
        <f>IF($G$55="Year 0",'Financial Costs'!$K45,IF($G$55="Year 1",'Financial Costs'!$L45,IF($G$55="Year 2",'Financial Costs'!$M45,IF($G$55="Year 3",'Financial Costs'!$N45,'Financial Costs'!$O46))))</f>
        <v>0</v>
      </c>
      <c r="AU82" s="364">
        <f>IF($G$55="Year 0",'Financial Costs'!$K46,IF($G$55="Year 1",'Financial Costs'!$L46,IF($G$55="Year 2",'Financial Costs'!$M46,IF($G$55="Year 3",'Financial Costs'!$N46,'Financial Costs'!$O47))))</f>
        <v>0</v>
      </c>
      <c r="AV82" s="364">
        <f>IF($G$55="Year 0",'Financial Costs'!$K47,IF($G$55="Year 1",'Financial Costs'!$L47,IF($G$55="Year 2",'Financial Costs'!$M47,IF($G$55="Year 3",'Financial Costs'!$N47,'Financial Costs'!$O48))))</f>
        <v>0</v>
      </c>
      <c r="AW82" s="364">
        <f>IF($G$55="Year 0",'Financial Costs'!$K48,IF($G$55="Year 1",'Financial Costs'!$L48,IF($G$55="Year 2",'Financial Costs'!$M48,IF($G$55="Year 3",'Financial Costs'!$N48,'Financial Costs'!$O49))))</f>
        <v>0</v>
      </c>
      <c r="AX82" s="364">
        <f>IF($G$55="Year 0",'Financial Costs'!$K49,IF($G$55="Year 1",'Financial Costs'!$L49,IF($G$55="Year 2",'Financial Costs'!$M49,IF($G$55="Year 3",'Financial Costs'!$N49,'Financial Costs'!$O50))))</f>
        <v>0</v>
      </c>
      <c r="AY82" s="364">
        <f>IF($G$55="Year 0",'Financial Costs'!$K50,IF($G$55="Year 1",'Financial Costs'!$L50,IF($G$55="Year 2",'Financial Costs'!$M50,IF($G$55="Year 3",'Financial Costs'!$N50,'Financial Costs'!$O51))))</f>
        <v>0</v>
      </c>
      <c r="AZ82" s="364">
        <f>IF($G$55="Year 0",'Financial Costs'!$K51,IF($G$55="Year 1",'Financial Costs'!$L51,IF($G$55="Year 2",'Financial Costs'!$M51,IF($G$55="Year 3",'Financial Costs'!$N51,'Financial Costs'!$O52))))</f>
        <v>0</v>
      </c>
      <c r="BA82" s="364">
        <f>IF($G$55="Year 0",'Financial Costs'!$K52,IF($G$55="Year 1",'Financial Costs'!$L52,IF($G$55="Year 2",'Financial Costs'!$M52,IF($G$55="Year 3",'Financial Costs'!$N52,'Financial Costs'!$O53))))</f>
        <v>0</v>
      </c>
      <c r="BB82" s="365">
        <f>IF($G$55="Year 0",'Financial Costs'!$K53,IF($G$55="Year 1",'Financial Costs'!$L53,IF($G$55="Year 2",'Financial Costs'!$M53,IF($G$55="Year 3",'Financial Costs'!$N53,'Financial Costs'!$O54))))</f>
        <v>0</v>
      </c>
      <c r="BC82" s="366">
        <v>0</v>
      </c>
      <c r="BD82" s="366">
        <v>0</v>
      </c>
      <c r="BE82" s="366">
        <v>0</v>
      </c>
      <c r="BF82" s="366">
        <v>0</v>
      </c>
      <c r="BG82" s="366">
        <v>0</v>
      </c>
      <c r="BH82" s="366">
        <v>0</v>
      </c>
      <c r="BI82" s="366">
        <v>0</v>
      </c>
      <c r="BJ82" s="366">
        <v>0</v>
      </c>
      <c r="BK82" s="366">
        <v>0</v>
      </c>
      <c r="BL82" s="366">
        <v>0</v>
      </c>
      <c r="BM82" s="366">
        <v>0</v>
      </c>
      <c r="BN82" s="366">
        <v>0</v>
      </c>
      <c r="BO82" s="366">
        <v>0</v>
      </c>
      <c r="BP82" s="366">
        <v>0</v>
      </c>
      <c r="BQ82" s="366">
        <v>0</v>
      </c>
      <c r="BR82" s="366">
        <v>0</v>
      </c>
      <c r="BS82" s="366">
        <v>0</v>
      </c>
      <c r="BT82" s="366">
        <v>0</v>
      </c>
      <c r="BU82" s="366">
        <v>0</v>
      </c>
      <c r="BV82" s="366">
        <v>0</v>
      </c>
      <c r="BW82" s="366">
        <v>0</v>
      </c>
      <c r="BX82" s="366">
        <v>0</v>
      </c>
      <c r="BY82" s="366">
        <v>0</v>
      </c>
      <c r="BZ82" s="366">
        <v>0</v>
      </c>
      <c r="CA82" s="366">
        <v>0</v>
      </c>
      <c r="CB82" s="366">
        <v>0</v>
      </c>
      <c r="CC82" s="366">
        <v>0</v>
      </c>
      <c r="CD82" s="366">
        <v>0</v>
      </c>
      <c r="CE82" s="366">
        <v>0</v>
      </c>
      <c r="CF82" s="366">
        <v>0</v>
      </c>
      <c r="CG82" s="366">
        <v>0</v>
      </c>
      <c r="CH82" s="366">
        <v>0</v>
      </c>
      <c r="CI82" s="366">
        <v>0</v>
      </c>
      <c r="CJ82" s="366">
        <v>0</v>
      </c>
      <c r="CK82" s="366">
        <v>0</v>
      </c>
      <c r="CL82" s="366">
        <v>0</v>
      </c>
      <c r="CM82" s="366">
        <v>0</v>
      </c>
      <c r="CN82" s="366">
        <v>0</v>
      </c>
      <c r="CO82" s="366">
        <v>0</v>
      </c>
      <c r="CP82" s="366">
        <v>0</v>
      </c>
      <c r="CQ82" s="366">
        <v>0</v>
      </c>
      <c r="CR82" s="366">
        <v>0</v>
      </c>
      <c r="CS82" s="366">
        <v>0</v>
      </c>
      <c r="CT82" s="366">
        <v>0</v>
      </c>
      <c r="CU82" s="366">
        <v>0</v>
      </c>
      <c r="CV82" s="366">
        <v>0</v>
      </c>
      <c r="CW82" s="366">
        <v>0</v>
      </c>
      <c r="CX82" s="366">
        <v>0</v>
      </c>
      <c r="CY82" s="366">
        <v>0</v>
      </c>
      <c r="CZ82" s="366">
        <v>0</v>
      </c>
      <c r="DA82" s="366">
        <v>0</v>
      </c>
      <c r="DB82" s="366">
        <v>0</v>
      </c>
      <c r="DC82" s="366">
        <v>0</v>
      </c>
      <c r="DD82" s="366">
        <v>0</v>
      </c>
      <c r="DE82" s="366">
        <v>0</v>
      </c>
      <c r="DF82" s="366">
        <v>0</v>
      </c>
      <c r="DG82" s="366">
        <v>0</v>
      </c>
      <c r="DH82" s="366">
        <v>0</v>
      </c>
      <c r="DI82" s="366">
        <v>0</v>
      </c>
      <c r="DJ82" s="366">
        <v>0</v>
      </c>
      <c r="DK82" s="366">
        <v>0</v>
      </c>
      <c r="DL82" s="366">
        <v>0</v>
      </c>
      <c r="DM82" s="366">
        <v>0</v>
      </c>
      <c r="DN82" s="366">
        <v>0</v>
      </c>
      <c r="DO82" s="366">
        <v>0</v>
      </c>
      <c r="DP82" s="366">
        <v>0</v>
      </c>
      <c r="DQ82" s="366">
        <v>0</v>
      </c>
      <c r="DR82" s="366">
        <v>0</v>
      </c>
      <c r="DS82" s="366">
        <v>0</v>
      </c>
      <c r="DT82" s="366">
        <v>0</v>
      </c>
      <c r="DU82" s="366">
        <v>0</v>
      </c>
      <c r="DV82" s="366">
        <v>0</v>
      </c>
      <c r="DW82" s="366">
        <v>0</v>
      </c>
      <c r="DX82" s="366">
        <v>0</v>
      </c>
      <c r="DY82" s="366">
        <v>0</v>
      </c>
      <c r="DZ82" s="366">
        <v>0</v>
      </c>
      <c r="EA82" s="366">
        <v>0</v>
      </c>
      <c r="EB82" s="366">
        <v>0</v>
      </c>
      <c r="EC82" s="366">
        <v>0</v>
      </c>
      <c r="ED82" s="366">
        <v>0</v>
      </c>
      <c r="EE82" s="366">
        <v>0</v>
      </c>
      <c r="EF82" s="366">
        <v>0</v>
      </c>
      <c r="EG82" s="366">
        <v>0</v>
      </c>
      <c r="EH82" s="366">
        <v>0</v>
      </c>
      <c r="EI82" s="366">
        <v>0</v>
      </c>
      <c r="EJ82" s="366">
        <v>0</v>
      </c>
      <c r="EK82" s="366">
        <v>0</v>
      </c>
      <c r="EL82" s="366">
        <v>0</v>
      </c>
      <c r="EM82" s="366">
        <v>0</v>
      </c>
      <c r="EN82" s="366">
        <v>0</v>
      </c>
      <c r="EO82" s="366">
        <v>0</v>
      </c>
      <c r="EP82" s="366">
        <v>0</v>
      </c>
      <c r="EQ82" s="366">
        <v>0</v>
      </c>
      <c r="ER82" s="366">
        <v>0</v>
      </c>
      <c r="ES82" s="366">
        <v>0</v>
      </c>
      <c r="ET82" s="366">
        <v>0</v>
      </c>
      <c r="EU82" s="366">
        <v>0</v>
      </c>
      <c r="EV82" s="366">
        <v>0</v>
      </c>
      <c r="EW82" s="366">
        <v>0</v>
      </c>
      <c r="EX82" s="366">
        <v>0</v>
      </c>
      <c r="EY82" s="366">
        <v>0</v>
      </c>
      <c r="EZ82" s="366">
        <v>0</v>
      </c>
      <c r="FA82" s="366">
        <v>0</v>
      </c>
      <c r="FB82" s="366">
        <v>0</v>
      </c>
      <c r="FC82" s="366">
        <v>0</v>
      </c>
      <c r="FD82" s="366">
        <v>0</v>
      </c>
      <c r="FE82" s="366">
        <v>0</v>
      </c>
      <c r="FF82" s="366">
        <v>0</v>
      </c>
      <c r="FG82" s="366">
        <v>0</v>
      </c>
      <c r="FH82" s="366">
        <v>0</v>
      </c>
      <c r="FI82" s="366">
        <v>0</v>
      </c>
      <c r="FJ82" s="366">
        <v>0</v>
      </c>
      <c r="FK82" s="366">
        <v>0</v>
      </c>
      <c r="FL82" s="366">
        <v>0</v>
      </c>
      <c r="FM82" s="366">
        <v>0</v>
      </c>
      <c r="FN82" s="366">
        <v>0</v>
      </c>
      <c r="FO82" s="366">
        <v>0</v>
      </c>
      <c r="FP82" s="366">
        <v>0</v>
      </c>
      <c r="FQ82" s="366">
        <v>0</v>
      </c>
      <c r="FR82" s="366">
        <v>0</v>
      </c>
      <c r="FS82" s="366">
        <v>0</v>
      </c>
      <c r="FT82" s="366">
        <v>0</v>
      </c>
      <c r="FU82" s="366">
        <v>0</v>
      </c>
      <c r="FV82" s="366">
        <v>0</v>
      </c>
      <c r="FW82" s="366">
        <v>0</v>
      </c>
      <c r="FX82" s="366">
        <v>0</v>
      </c>
      <c r="FY82" s="366">
        <v>0</v>
      </c>
      <c r="FZ82" s="366">
        <v>0</v>
      </c>
      <c r="GA82" s="366">
        <v>0</v>
      </c>
      <c r="GB82" s="366">
        <v>0</v>
      </c>
      <c r="GC82" s="366">
        <v>0</v>
      </c>
      <c r="GD82" s="366">
        <v>0</v>
      </c>
      <c r="GE82" s="366">
        <v>0</v>
      </c>
      <c r="GF82" s="366">
        <v>0</v>
      </c>
      <c r="GG82" s="366">
        <v>0</v>
      </c>
      <c r="GH82" s="366">
        <v>0</v>
      </c>
      <c r="GI82" s="366">
        <v>0</v>
      </c>
      <c r="GJ82" s="366">
        <v>0</v>
      </c>
      <c r="GK82" s="366">
        <v>0</v>
      </c>
      <c r="GL82" s="366">
        <v>0</v>
      </c>
      <c r="GM82" s="366">
        <v>0</v>
      </c>
      <c r="GN82" s="366">
        <v>0</v>
      </c>
      <c r="GO82" s="366">
        <v>0</v>
      </c>
      <c r="GP82" s="366">
        <v>0</v>
      </c>
      <c r="GQ82" s="366">
        <v>0</v>
      </c>
      <c r="GR82" s="366">
        <v>0</v>
      </c>
      <c r="GS82" s="366">
        <v>0</v>
      </c>
      <c r="GT82" s="366">
        <v>0</v>
      </c>
      <c r="GU82" s="366">
        <v>0</v>
      </c>
      <c r="GV82" s="366">
        <v>0</v>
      </c>
      <c r="GW82" s="366">
        <v>0</v>
      </c>
      <c r="GX82" s="366">
        <v>0</v>
      </c>
      <c r="GY82" s="366">
        <v>0</v>
      </c>
      <c r="GZ82" s="366">
        <v>0</v>
      </c>
      <c r="HA82" s="366">
        <v>0</v>
      </c>
      <c r="HB82" s="366">
        <v>0</v>
      </c>
      <c r="HC82" s="366">
        <v>0</v>
      </c>
      <c r="HD82" s="366">
        <v>0</v>
      </c>
      <c r="HE82" s="366">
        <v>0</v>
      </c>
      <c r="HF82" s="366">
        <v>0</v>
      </c>
      <c r="HG82" s="366">
        <v>0</v>
      </c>
      <c r="HH82" s="366">
        <v>0</v>
      </c>
      <c r="HI82" s="366">
        <v>0</v>
      </c>
      <c r="HJ82" s="366">
        <v>0</v>
      </c>
      <c r="HK82" s="366">
        <v>0</v>
      </c>
      <c r="HL82" s="366">
        <v>0</v>
      </c>
      <c r="HM82" s="366">
        <v>0</v>
      </c>
      <c r="HN82" s="366">
        <v>0</v>
      </c>
      <c r="HO82" s="366">
        <v>0</v>
      </c>
      <c r="HP82" s="366">
        <v>0</v>
      </c>
      <c r="HQ82" s="366">
        <v>0</v>
      </c>
      <c r="HR82" s="366">
        <v>0</v>
      </c>
      <c r="HS82" s="366">
        <v>0</v>
      </c>
      <c r="HT82" s="366">
        <v>0</v>
      </c>
      <c r="HU82" s="366">
        <v>0</v>
      </c>
      <c r="HV82" s="366">
        <v>0</v>
      </c>
      <c r="HW82" s="366">
        <v>0</v>
      </c>
      <c r="HX82" s="366">
        <v>0</v>
      </c>
      <c r="HY82" s="366">
        <v>0</v>
      </c>
      <c r="HZ82" s="366">
        <v>0</v>
      </c>
      <c r="IA82" s="366">
        <v>0</v>
      </c>
      <c r="IB82" s="366">
        <v>0</v>
      </c>
      <c r="IC82" s="366">
        <v>0</v>
      </c>
      <c r="ID82" s="366">
        <v>0</v>
      </c>
      <c r="IE82" s="366">
        <v>0</v>
      </c>
      <c r="IF82" s="366">
        <v>0</v>
      </c>
      <c r="IG82" s="366">
        <v>0</v>
      </c>
      <c r="IH82" s="366">
        <v>0</v>
      </c>
      <c r="II82" s="366">
        <v>0</v>
      </c>
    </row>
    <row r="83" spans="1:408" s="361" customFormat="1" ht="15.75" thickBot="1">
      <c r="B83" s="456" t="s">
        <v>467</v>
      </c>
      <c r="C83" s="453">
        <f>(C13-D13)*-1</f>
        <v>0</v>
      </c>
      <c r="D83" s="454">
        <f t="shared" ref="D83:AI83" si="67">D81-D82</f>
        <v>0</v>
      </c>
      <c r="E83" s="454">
        <f t="shared" si="67"/>
        <v>0</v>
      </c>
      <c r="F83" s="454">
        <f t="shared" si="67"/>
        <v>0</v>
      </c>
      <c r="G83" s="454">
        <f t="shared" si="67"/>
        <v>0</v>
      </c>
      <c r="H83" s="454">
        <f t="shared" si="67"/>
        <v>0</v>
      </c>
      <c r="I83" s="454">
        <f t="shared" si="67"/>
        <v>0</v>
      </c>
      <c r="J83" s="454">
        <f t="shared" si="67"/>
        <v>0</v>
      </c>
      <c r="K83" s="454">
        <f t="shared" si="67"/>
        <v>0</v>
      </c>
      <c r="L83" s="454">
        <f t="shared" si="67"/>
        <v>0</v>
      </c>
      <c r="M83" s="454">
        <f t="shared" si="67"/>
        <v>0</v>
      </c>
      <c r="N83" s="454">
        <f t="shared" si="67"/>
        <v>0</v>
      </c>
      <c r="O83" s="454">
        <f t="shared" si="67"/>
        <v>0</v>
      </c>
      <c r="P83" s="454">
        <f t="shared" si="67"/>
        <v>0</v>
      </c>
      <c r="Q83" s="454">
        <f t="shared" si="67"/>
        <v>0</v>
      </c>
      <c r="R83" s="454">
        <f t="shared" si="67"/>
        <v>0</v>
      </c>
      <c r="S83" s="454">
        <f t="shared" si="67"/>
        <v>0</v>
      </c>
      <c r="T83" s="454">
        <f t="shared" si="67"/>
        <v>0</v>
      </c>
      <c r="U83" s="454">
        <f t="shared" si="67"/>
        <v>0</v>
      </c>
      <c r="V83" s="454">
        <f t="shared" si="67"/>
        <v>0</v>
      </c>
      <c r="W83" s="454">
        <f t="shared" si="67"/>
        <v>0</v>
      </c>
      <c r="X83" s="454">
        <f t="shared" si="67"/>
        <v>0</v>
      </c>
      <c r="Y83" s="454">
        <f t="shared" si="67"/>
        <v>0</v>
      </c>
      <c r="Z83" s="454">
        <f t="shared" si="67"/>
        <v>0</v>
      </c>
      <c r="AA83" s="454">
        <f t="shared" si="67"/>
        <v>0</v>
      </c>
      <c r="AB83" s="454">
        <f t="shared" si="67"/>
        <v>0</v>
      </c>
      <c r="AC83" s="454">
        <f t="shared" si="67"/>
        <v>0</v>
      </c>
      <c r="AD83" s="454">
        <f t="shared" si="67"/>
        <v>0</v>
      </c>
      <c r="AE83" s="454">
        <f t="shared" si="67"/>
        <v>0</v>
      </c>
      <c r="AF83" s="454">
        <f t="shared" si="67"/>
        <v>0</v>
      </c>
      <c r="AG83" s="454">
        <f t="shared" si="67"/>
        <v>0</v>
      </c>
      <c r="AH83" s="454">
        <f t="shared" si="67"/>
        <v>0</v>
      </c>
      <c r="AI83" s="454">
        <f t="shared" si="67"/>
        <v>0</v>
      </c>
      <c r="AJ83" s="454">
        <f t="shared" ref="AJ83:BB83" si="68">AJ81-AJ82</f>
        <v>0</v>
      </c>
      <c r="AK83" s="454">
        <f t="shared" si="68"/>
        <v>0</v>
      </c>
      <c r="AL83" s="454">
        <f t="shared" si="68"/>
        <v>0</v>
      </c>
      <c r="AM83" s="454">
        <f t="shared" si="68"/>
        <v>0</v>
      </c>
      <c r="AN83" s="454">
        <f t="shared" si="68"/>
        <v>0</v>
      </c>
      <c r="AO83" s="454">
        <f t="shared" si="68"/>
        <v>0</v>
      </c>
      <c r="AP83" s="454">
        <f t="shared" si="68"/>
        <v>0</v>
      </c>
      <c r="AQ83" s="454">
        <f t="shared" si="68"/>
        <v>0</v>
      </c>
      <c r="AR83" s="454">
        <f t="shared" si="68"/>
        <v>0</v>
      </c>
      <c r="AS83" s="454">
        <f t="shared" si="68"/>
        <v>0</v>
      </c>
      <c r="AT83" s="454">
        <f t="shared" si="68"/>
        <v>0</v>
      </c>
      <c r="AU83" s="454">
        <f t="shared" si="68"/>
        <v>0</v>
      </c>
      <c r="AV83" s="454">
        <f t="shared" si="68"/>
        <v>0</v>
      </c>
      <c r="AW83" s="454">
        <f t="shared" si="68"/>
        <v>0</v>
      </c>
      <c r="AX83" s="454">
        <f t="shared" si="68"/>
        <v>0</v>
      </c>
      <c r="AY83" s="454">
        <f t="shared" si="68"/>
        <v>0</v>
      </c>
      <c r="AZ83" s="454">
        <f t="shared" si="68"/>
        <v>0</v>
      </c>
      <c r="BA83" s="454">
        <f t="shared" si="68"/>
        <v>0</v>
      </c>
      <c r="BB83" s="454">
        <f t="shared" si="68"/>
        <v>0</v>
      </c>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6"/>
      <c r="DE83" s="366"/>
      <c r="DF83" s="366"/>
      <c r="DG83" s="366"/>
      <c r="DH83" s="366"/>
      <c r="DI83" s="366"/>
      <c r="DJ83" s="366"/>
      <c r="DK83" s="366"/>
      <c r="DL83" s="366"/>
      <c r="DM83" s="366"/>
      <c r="DN83" s="366"/>
      <c r="DO83" s="366"/>
      <c r="DP83" s="366"/>
      <c r="DQ83" s="366"/>
      <c r="DR83" s="366"/>
      <c r="DS83" s="366"/>
      <c r="DT83" s="366"/>
      <c r="DU83" s="366"/>
      <c r="DV83" s="366"/>
      <c r="DW83" s="366"/>
      <c r="DX83" s="366"/>
      <c r="DY83" s="366"/>
      <c r="DZ83" s="366"/>
      <c r="EA83" s="366"/>
      <c r="EB83" s="366"/>
      <c r="EC83" s="366"/>
      <c r="ED83" s="366"/>
      <c r="EE83" s="366"/>
      <c r="EF83" s="366"/>
      <c r="EG83" s="366"/>
      <c r="EH83" s="366"/>
      <c r="EI83" s="366"/>
      <c r="EJ83" s="366"/>
      <c r="EK83" s="366"/>
      <c r="EL83" s="366"/>
      <c r="EM83" s="366"/>
      <c r="EN83" s="366"/>
      <c r="EO83" s="366"/>
      <c r="EP83" s="366"/>
      <c r="EQ83" s="366"/>
      <c r="ER83" s="366"/>
      <c r="ES83" s="366"/>
      <c r="ET83" s="366"/>
      <c r="EU83" s="366"/>
      <c r="EV83" s="366"/>
      <c r="EW83" s="366"/>
      <c r="EX83" s="366"/>
      <c r="EY83" s="366"/>
      <c r="EZ83" s="366"/>
      <c r="FA83" s="366"/>
      <c r="FB83" s="366"/>
      <c r="FC83" s="366"/>
      <c r="FD83" s="366"/>
      <c r="FE83" s="366"/>
      <c r="FF83" s="366"/>
      <c r="FG83" s="366"/>
      <c r="FH83" s="366"/>
      <c r="FI83" s="366"/>
      <c r="FJ83" s="366"/>
      <c r="FK83" s="366"/>
      <c r="FL83" s="366"/>
      <c r="FM83" s="366"/>
      <c r="FN83" s="366"/>
      <c r="FO83" s="366"/>
      <c r="FP83" s="366"/>
      <c r="FQ83" s="366"/>
      <c r="FR83" s="366"/>
      <c r="FS83" s="366"/>
      <c r="FT83" s="366"/>
      <c r="FU83" s="366"/>
      <c r="FV83" s="366"/>
      <c r="FW83" s="366"/>
      <c r="FX83" s="366"/>
      <c r="FY83" s="366"/>
      <c r="FZ83" s="366"/>
      <c r="GA83" s="366"/>
      <c r="GB83" s="366"/>
      <c r="GC83" s="366"/>
      <c r="GD83" s="366"/>
      <c r="GE83" s="366"/>
      <c r="GF83" s="366"/>
      <c r="GG83" s="366"/>
      <c r="GH83" s="366"/>
      <c r="GI83" s="366"/>
      <c r="GJ83" s="366"/>
      <c r="GK83" s="366"/>
      <c r="GL83" s="366"/>
      <c r="GM83" s="366"/>
      <c r="GN83" s="366"/>
      <c r="GO83" s="366"/>
      <c r="GP83" s="366"/>
      <c r="GQ83" s="366"/>
      <c r="GR83" s="366"/>
      <c r="GS83" s="366"/>
      <c r="GT83" s="366"/>
      <c r="GU83" s="366"/>
      <c r="GV83" s="366"/>
      <c r="GW83" s="366"/>
      <c r="GX83" s="366"/>
      <c r="GY83" s="366"/>
      <c r="GZ83" s="366"/>
      <c r="HA83" s="366"/>
      <c r="HB83" s="366"/>
      <c r="HC83" s="366"/>
      <c r="HD83" s="366"/>
      <c r="HE83" s="366"/>
      <c r="HF83" s="366"/>
      <c r="HG83" s="366"/>
      <c r="HH83" s="366"/>
      <c r="HI83" s="366"/>
      <c r="HJ83" s="366"/>
      <c r="HK83" s="366"/>
      <c r="HL83" s="366"/>
      <c r="HM83" s="366"/>
      <c r="HN83" s="366"/>
      <c r="HO83" s="366"/>
      <c r="HP83" s="366"/>
      <c r="HQ83" s="366"/>
      <c r="HR83" s="366"/>
      <c r="HS83" s="366"/>
      <c r="HT83" s="366"/>
      <c r="HU83" s="366"/>
      <c r="HV83" s="366"/>
      <c r="HW83" s="366"/>
      <c r="HX83" s="366"/>
      <c r="HY83" s="366"/>
      <c r="HZ83" s="366"/>
      <c r="IA83" s="366"/>
      <c r="IB83" s="366"/>
      <c r="IC83" s="366"/>
      <c r="ID83" s="366"/>
      <c r="IE83" s="366"/>
      <c r="IF83" s="366"/>
      <c r="IG83" s="366"/>
      <c r="IH83" s="366"/>
      <c r="II83" s="366"/>
    </row>
    <row r="84" spans="1:408" s="370" customFormat="1" ht="30.75" thickBot="1">
      <c r="A84" s="367"/>
      <c r="B84" s="368" t="s">
        <v>426</v>
      </c>
      <c r="C84" s="518">
        <f>C83</f>
        <v>0</v>
      </c>
      <c r="D84" s="369">
        <f>C84+D83</f>
        <v>0</v>
      </c>
      <c r="E84" s="369">
        <f t="shared" ref="E84:AJ84" si="69">(D84+E81)-E82</f>
        <v>0</v>
      </c>
      <c r="F84" s="369">
        <f t="shared" si="69"/>
        <v>0</v>
      </c>
      <c r="G84" s="369">
        <f t="shared" si="69"/>
        <v>0</v>
      </c>
      <c r="H84" s="369">
        <f t="shared" si="69"/>
        <v>0</v>
      </c>
      <c r="I84" s="369">
        <f t="shared" si="69"/>
        <v>0</v>
      </c>
      <c r="J84" s="369">
        <f t="shared" si="69"/>
        <v>0</v>
      </c>
      <c r="K84" s="369">
        <f t="shared" si="69"/>
        <v>0</v>
      </c>
      <c r="L84" s="369">
        <f t="shared" si="69"/>
        <v>0</v>
      </c>
      <c r="M84" s="369">
        <f t="shared" si="69"/>
        <v>0</v>
      </c>
      <c r="N84" s="369">
        <f t="shared" si="69"/>
        <v>0</v>
      </c>
      <c r="O84" s="369">
        <f t="shared" si="69"/>
        <v>0</v>
      </c>
      <c r="P84" s="369">
        <f t="shared" si="69"/>
        <v>0</v>
      </c>
      <c r="Q84" s="369">
        <f t="shared" si="69"/>
        <v>0</v>
      </c>
      <c r="R84" s="369">
        <f t="shared" si="69"/>
        <v>0</v>
      </c>
      <c r="S84" s="369">
        <f t="shared" si="69"/>
        <v>0</v>
      </c>
      <c r="T84" s="369">
        <f t="shared" si="69"/>
        <v>0</v>
      </c>
      <c r="U84" s="369">
        <f t="shared" si="69"/>
        <v>0</v>
      </c>
      <c r="V84" s="369">
        <f t="shared" si="69"/>
        <v>0</v>
      </c>
      <c r="W84" s="369">
        <f t="shared" si="69"/>
        <v>0</v>
      </c>
      <c r="X84" s="369">
        <f t="shared" si="69"/>
        <v>0</v>
      </c>
      <c r="Y84" s="369">
        <f t="shared" si="69"/>
        <v>0</v>
      </c>
      <c r="Z84" s="369">
        <f t="shared" si="69"/>
        <v>0</v>
      </c>
      <c r="AA84" s="369">
        <f t="shared" si="69"/>
        <v>0</v>
      </c>
      <c r="AB84" s="369">
        <f t="shared" si="69"/>
        <v>0</v>
      </c>
      <c r="AC84" s="369">
        <f t="shared" si="69"/>
        <v>0</v>
      </c>
      <c r="AD84" s="369">
        <f t="shared" si="69"/>
        <v>0</v>
      </c>
      <c r="AE84" s="369">
        <f t="shared" si="69"/>
        <v>0</v>
      </c>
      <c r="AF84" s="369">
        <f t="shared" si="69"/>
        <v>0</v>
      </c>
      <c r="AG84" s="369">
        <f t="shared" si="69"/>
        <v>0</v>
      </c>
      <c r="AH84" s="369">
        <f t="shared" si="69"/>
        <v>0</v>
      </c>
      <c r="AI84" s="369">
        <f t="shared" si="69"/>
        <v>0</v>
      </c>
      <c r="AJ84" s="369">
        <f t="shared" si="69"/>
        <v>0</v>
      </c>
      <c r="AK84" s="369">
        <f t="shared" ref="AK84:BB84" si="70">(AJ84+AK81)-AK82</f>
        <v>0</v>
      </c>
      <c r="AL84" s="369">
        <f t="shared" si="70"/>
        <v>0</v>
      </c>
      <c r="AM84" s="369">
        <f t="shared" si="70"/>
        <v>0</v>
      </c>
      <c r="AN84" s="369">
        <f t="shared" si="70"/>
        <v>0</v>
      </c>
      <c r="AO84" s="369">
        <f t="shared" si="70"/>
        <v>0</v>
      </c>
      <c r="AP84" s="369">
        <f t="shared" si="70"/>
        <v>0</v>
      </c>
      <c r="AQ84" s="369">
        <f t="shared" si="70"/>
        <v>0</v>
      </c>
      <c r="AR84" s="369">
        <f t="shared" si="70"/>
        <v>0</v>
      </c>
      <c r="AS84" s="369">
        <f t="shared" si="70"/>
        <v>0</v>
      </c>
      <c r="AT84" s="369">
        <f t="shared" si="70"/>
        <v>0</v>
      </c>
      <c r="AU84" s="369">
        <f t="shared" si="70"/>
        <v>0</v>
      </c>
      <c r="AV84" s="369">
        <f t="shared" si="70"/>
        <v>0</v>
      </c>
      <c r="AW84" s="369">
        <f t="shared" si="70"/>
        <v>0</v>
      </c>
      <c r="AX84" s="369">
        <f t="shared" si="70"/>
        <v>0</v>
      </c>
      <c r="AY84" s="369">
        <f t="shared" si="70"/>
        <v>0</v>
      </c>
      <c r="AZ84" s="369">
        <f t="shared" si="70"/>
        <v>0</v>
      </c>
      <c r="BA84" s="369">
        <f t="shared" si="70"/>
        <v>0</v>
      </c>
      <c r="BB84" s="369">
        <f t="shared" si="70"/>
        <v>0</v>
      </c>
      <c r="BC84" s="360" t="e">
        <f>(#REF!+#REF!+#REF!+#REF!+#REF!)-(BC45+#REF!+BC82)</f>
        <v>#REF!</v>
      </c>
      <c r="BD84" s="360" t="e">
        <f>(#REF!+#REF!+#REF!+#REF!+#REF!)-(BD45+#REF!+BD82)</f>
        <v>#REF!</v>
      </c>
      <c r="BE84" s="360" t="e">
        <f>(#REF!+#REF!+#REF!+#REF!+#REF!)-(BE45+#REF!+BE82)</f>
        <v>#REF!</v>
      </c>
      <c r="BF84" s="360" t="e">
        <f>(#REF!+#REF!+#REF!+#REF!+#REF!)-(BF45+#REF!+BF82)</f>
        <v>#REF!</v>
      </c>
      <c r="BG84" s="360" t="e">
        <f>(#REF!+#REF!+#REF!+#REF!+#REF!)-(BG45+#REF!+BG82)</f>
        <v>#REF!</v>
      </c>
      <c r="BH84" s="360" t="e">
        <f>(#REF!+#REF!+#REF!+#REF!+#REF!)-(BH45+#REF!+BH82)</f>
        <v>#REF!</v>
      </c>
      <c r="BI84" s="360" t="e">
        <f>(#REF!+#REF!+#REF!+#REF!+#REF!)-(BI45+#REF!+BI82)</f>
        <v>#REF!</v>
      </c>
      <c r="BJ84" s="360" t="e">
        <f>(#REF!+#REF!+#REF!+#REF!+#REF!)-(BJ45+#REF!+BJ82)</f>
        <v>#REF!</v>
      </c>
      <c r="BK84" s="360" t="e">
        <f>(#REF!+#REF!+#REF!+#REF!+#REF!)-(BK45+#REF!+BK82)</f>
        <v>#REF!</v>
      </c>
      <c r="BL84" s="360" t="e">
        <f>(#REF!+#REF!+#REF!+#REF!+#REF!)-(BL45+#REF!+BL82)</f>
        <v>#REF!</v>
      </c>
      <c r="BM84" s="360" t="e">
        <f>(#REF!+#REF!+#REF!+#REF!+#REF!)-(BM45+#REF!+BM82)</f>
        <v>#REF!</v>
      </c>
      <c r="BN84" s="360" t="e">
        <f>(#REF!+#REF!+#REF!+#REF!+#REF!)-(BN45+#REF!+BN82)</f>
        <v>#REF!</v>
      </c>
      <c r="BO84" s="360" t="e">
        <f>(#REF!+#REF!+#REF!+#REF!+#REF!)-(BO45+#REF!+BO82)</f>
        <v>#REF!</v>
      </c>
      <c r="BP84" s="360" t="e">
        <f>(#REF!+#REF!+#REF!+#REF!+#REF!)-(BP45+#REF!+BP82)</f>
        <v>#REF!</v>
      </c>
      <c r="BQ84" s="360" t="e">
        <f>(#REF!+#REF!+#REF!+#REF!+#REF!)-(BQ45+#REF!+BQ82)</f>
        <v>#REF!</v>
      </c>
      <c r="BR84" s="360" t="e">
        <f>(#REF!+#REF!+#REF!+#REF!+#REF!)-(BR45+#REF!+BR82)</f>
        <v>#REF!</v>
      </c>
      <c r="BS84" s="360" t="e">
        <f>(#REF!+#REF!+#REF!+#REF!+#REF!)-(BS45+#REF!+BS82)</f>
        <v>#REF!</v>
      </c>
      <c r="BT84" s="360" t="e">
        <f>(#REF!+#REF!+#REF!+#REF!+#REF!)-(BT45+#REF!+BT82)</f>
        <v>#REF!</v>
      </c>
      <c r="BU84" s="360" t="e">
        <f>(#REF!+#REF!+#REF!+#REF!+#REF!)-(BU45+#REF!+BU82)</f>
        <v>#REF!</v>
      </c>
      <c r="BV84" s="360" t="e">
        <f>(#REF!+#REF!+#REF!+#REF!+#REF!)-(BV45+#REF!+BV82)</f>
        <v>#REF!</v>
      </c>
      <c r="BW84" s="360" t="e">
        <f>(#REF!+#REF!+#REF!+#REF!+#REF!)-(BW45+#REF!+BW82)</f>
        <v>#REF!</v>
      </c>
      <c r="BX84" s="360" t="e">
        <f>(#REF!+#REF!+#REF!+#REF!+#REF!)-(BX45+#REF!+BX82)</f>
        <v>#REF!</v>
      </c>
      <c r="BY84" s="360" t="e">
        <f>(#REF!+#REF!+#REF!+#REF!+#REF!)-(BY45+#REF!+BY82)</f>
        <v>#REF!</v>
      </c>
      <c r="BZ84" s="360" t="e">
        <f>(#REF!+#REF!+#REF!+#REF!+#REF!)-(BZ45+#REF!+BZ82)</f>
        <v>#REF!</v>
      </c>
      <c r="CA84" s="360" t="e">
        <f>(#REF!+#REF!+#REF!+#REF!+#REF!)-(CA45+#REF!+CA82)</f>
        <v>#REF!</v>
      </c>
      <c r="CB84" s="360" t="e">
        <f>(#REF!+#REF!+#REF!+#REF!+#REF!)-(CB45+#REF!+CB82)</f>
        <v>#REF!</v>
      </c>
      <c r="CC84" s="360" t="e">
        <f>(#REF!+#REF!+#REF!+#REF!+#REF!)-(CC45+#REF!+CC82)</f>
        <v>#REF!</v>
      </c>
      <c r="CD84" s="360" t="e">
        <f>(#REF!+#REF!+#REF!+#REF!+#REF!)-(CD45+#REF!+CD82)</f>
        <v>#REF!</v>
      </c>
      <c r="CE84" s="360" t="e">
        <f>(#REF!+#REF!+#REF!+#REF!+#REF!)-(CE45+#REF!+CE82)</f>
        <v>#REF!</v>
      </c>
      <c r="CF84" s="360" t="e">
        <f>(#REF!+#REF!+#REF!+#REF!+#REF!)-(CF45+#REF!+CF82)</f>
        <v>#REF!</v>
      </c>
      <c r="CG84" s="360" t="e">
        <f>(#REF!+#REF!+#REF!+#REF!+#REF!)-(CG45+#REF!+CG82)</f>
        <v>#REF!</v>
      </c>
      <c r="CH84" s="360" t="e">
        <f>(#REF!+#REF!+#REF!+#REF!+#REF!)-(CH45+#REF!+CH82)</f>
        <v>#REF!</v>
      </c>
      <c r="CI84" s="360" t="e">
        <f>(#REF!+#REF!+#REF!+#REF!+#REF!)-(CI45+#REF!+CI82)</f>
        <v>#REF!</v>
      </c>
      <c r="CJ84" s="360" t="e">
        <f>(#REF!+#REF!+#REF!+#REF!+#REF!)-(CJ45+#REF!+CJ82)</f>
        <v>#REF!</v>
      </c>
      <c r="CK84" s="360" t="e">
        <f>(#REF!+#REF!+#REF!+#REF!+#REF!)-(CK45+#REF!+CK82)</f>
        <v>#REF!</v>
      </c>
      <c r="CL84" s="360" t="e">
        <f>(#REF!+#REF!+#REF!+#REF!+#REF!)-(CL45+#REF!+CL82)</f>
        <v>#REF!</v>
      </c>
      <c r="CM84" s="360" t="e">
        <f>(#REF!+#REF!+#REF!+#REF!+#REF!)-(CM45+#REF!+CM82)</f>
        <v>#REF!</v>
      </c>
      <c r="CN84" s="360" t="e">
        <f>(#REF!+#REF!+#REF!+#REF!+#REF!)-(CN45+#REF!+CN82)</f>
        <v>#REF!</v>
      </c>
      <c r="CO84" s="360" t="e">
        <f>(#REF!+#REF!+#REF!+#REF!+#REF!)-(CO45+#REF!+CO82)</f>
        <v>#REF!</v>
      </c>
      <c r="CP84" s="360" t="e">
        <f>(#REF!+#REF!+#REF!+#REF!+#REF!)-(CP45+#REF!+CP82)</f>
        <v>#REF!</v>
      </c>
      <c r="CQ84" s="360" t="e">
        <f>(#REF!+#REF!+#REF!+#REF!+#REF!)-(CQ45+#REF!+CQ82)</f>
        <v>#REF!</v>
      </c>
      <c r="CR84" s="360" t="e">
        <f>(#REF!+#REF!+#REF!+#REF!+#REF!)-(CR45+#REF!+CR82)</f>
        <v>#REF!</v>
      </c>
      <c r="CS84" s="360" t="e">
        <f>(#REF!+#REF!+#REF!+#REF!+#REF!)-(CS45+#REF!+CS82)</f>
        <v>#REF!</v>
      </c>
      <c r="CT84" s="360" t="e">
        <f>(#REF!+#REF!+#REF!+#REF!+#REF!)-(CT45+#REF!+CT82)</f>
        <v>#REF!</v>
      </c>
      <c r="CU84" s="360" t="e">
        <f>(#REF!+#REF!+#REF!+#REF!+#REF!)-(CU45+#REF!+CU82)</f>
        <v>#REF!</v>
      </c>
      <c r="CV84" s="360" t="e">
        <f>(#REF!+#REF!+#REF!+#REF!+#REF!)-(CV45+#REF!+CV82)</f>
        <v>#REF!</v>
      </c>
      <c r="CW84" s="360" t="e">
        <f>(#REF!+#REF!+#REF!+#REF!+#REF!)-(CW45+#REF!+CW82)</f>
        <v>#REF!</v>
      </c>
      <c r="CX84" s="360" t="e">
        <f>(#REF!+#REF!+#REF!+#REF!+#REF!)-(CX45+#REF!+CX82)</f>
        <v>#REF!</v>
      </c>
      <c r="CY84" s="360" t="e">
        <f>(#REF!+#REF!+#REF!+#REF!+#REF!)-(CY45+#REF!+CY82)</f>
        <v>#REF!</v>
      </c>
      <c r="CZ84" s="360" t="e">
        <f>(#REF!+#REF!+#REF!+#REF!+#REF!)-(CZ45+#REF!+CZ82)</f>
        <v>#REF!</v>
      </c>
      <c r="DA84" s="360" t="e">
        <f>(#REF!+#REF!+#REF!+#REF!+#REF!)-(DA45+#REF!+DA82)</f>
        <v>#REF!</v>
      </c>
      <c r="DB84" s="360" t="e">
        <f>(#REF!+#REF!+#REF!+#REF!+#REF!)-(DB45+#REF!+DB82)</f>
        <v>#REF!</v>
      </c>
      <c r="DC84" s="360" t="e">
        <f>(#REF!+#REF!+#REF!+#REF!+#REF!)-(DC45+#REF!+DC82)</f>
        <v>#REF!</v>
      </c>
      <c r="DD84" s="360" t="e">
        <f>(#REF!+#REF!+#REF!+#REF!+#REF!)-(DD45+#REF!+DD82)</f>
        <v>#REF!</v>
      </c>
      <c r="DE84" s="360" t="e">
        <f>(#REF!+#REF!+#REF!+#REF!+#REF!)-(DE45+#REF!+DE82)</f>
        <v>#REF!</v>
      </c>
      <c r="DF84" s="360" t="e">
        <f>(#REF!+#REF!+#REF!+#REF!+#REF!)-(DF45+#REF!+DF82)</f>
        <v>#REF!</v>
      </c>
      <c r="DG84" s="360" t="e">
        <f>(#REF!+#REF!+#REF!+#REF!+#REF!)-(DG45+#REF!+DG82)</f>
        <v>#REF!</v>
      </c>
      <c r="DH84" s="360" t="e">
        <f>(#REF!+#REF!+#REF!+#REF!+#REF!)-(DH45+#REF!+DH82)</f>
        <v>#REF!</v>
      </c>
      <c r="DI84" s="360" t="e">
        <f>(#REF!+#REF!+#REF!+#REF!+#REF!)-(DI45+#REF!+DI82)</f>
        <v>#REF!</v>
      </c>
      <c r="DJ84" s="360" t="e">
        <f>(#REF!+#REF!+#REF!+#REF!+#REF!)-(DJ45+#REF!+DJ82)</f>
        <v>#REF!</v>
      </c>
      <c r="DK84" s="360" t="e">
        <f>(#REF!+#REF!+#REF!+#REF!+#REF!)-(DK45+#REF!+DK82)</f>
        <v>#REF!</v>
      </c>
      <c r="DL84" s="360" t="e">
        <f>(#REF!+#REF!+#REF!+#REF!+#REF!)-(DL45+#REF!+DL82)</f>
        <v>#REF!</v>
      </c>
      <c r="DM84" s="360" t="e">
        <f>(#REF!+#REF!+#REF!+#REF!+#REF!)-(DM45+#REF!+DM82)</f>
        <v>#REF!</v>
      </c>
      <c r="DN84" s="360" t="e">
        <f>(#REF!+#REF!+#REF!+#REF!+#REF!)-(DN45+#REF!+DN82)</f>
        <v>#REF!</v>
      </c>
      <c r="DO84" s="360" t="e">
        <f>(#REF!+#REF!+#REF!+#REF!+#REF!)-(DO45+#REF!+DO82)</f>
        <v>#REF!</v>
      </c>
      <c r="DP84" s="360" t="e">
        <f>(#REF!+#REF!+#REF!+#REF!+#REF!)-(DP45+#REF!+DP82)</f>
        <v>#REF!</v>
      </c>
      <c r="DQ84" s="360" t="e">
        <f>(#REF!+#REF!+#REF!+#REF!+#REF!)-(DQ45+#REF!+DQ82)</f>
        <v>#REF!</v>
      </c>
      <c r="DR84" s="360" t="e">
        <f>(#REF!+#REF!+#REF!+#REF!+#REF!)-(DR45+#REF!+DR82)</f>
        <v>#REF!</v>
      </c>
      <c r="DS84" s="360" t="e">
        <f>(#REF!+#REF!+#REF!+#REF!+#REF!)-(DS45+#REF!+DS82)</f>
        <v>#REF!</v>
      </c>
      <c r="DT84" s="360" t="e">
        <f>(#REF!+#REF!+#REF!+#REF!+#REF!)-(DT45+#REF!+DT82)</f>
        <v>#REF!</v>
      </c>
      <c r="DU84" s="360" t="e">
        <f>(#REF!+#REF!+#REF!+#REF!+#REF!)-(DU45+#REF!+DU82)</f>
        <v>#REF!</v>
      </c>
      <c r="DV84" s="360" t="e">
        <f>(#REF!+#REF!+#REF!+#REF!+#REF!)-(DV45+#REF!+DV82)</f>
        <v>#REF!</v>
      </c>
      <c r="DW84" s="360" t="e">
        <f>(#REF!+#REF!+#REF!+#REF!+#REF!)-(DW45+#REF!+DW82)</f>
        <v>#REF!</v>
      </c>
      <c r="DX84" s="360" t="e">
        <f>(#REF!+#REF!+#REF!+#REF!+#REF!)-(DX45+#REF!+DX82)</f>
        <v>#REF!</v>
      </c>
      <c r="DY84" s="360" t="e">
        <f>(#REF!+#REF!+#REF!+#REF!+#REF!)-(DY45+#REF!+DY82)</f>
        <v>#REF!</v>
      </c>
      <c r="DZ84" s="360" t="e">
        <f>(#REF!+#REF!+#REF!+#REF!+#REF!)-(DZ45+#REF!+DZ82)</f>
        <v>#REF!</v>
      </c>
      <c r="EA84" s="360" t="e">
        <f>(#REF!+#REF!+#REF!+#REF!+#REF!)-(EA45+#REF!+EA82)</f>
        <v>#REF!</v>
      </c>
      <c r="EB84" s="360" t="e">
        <f>(#REF!+#REF!+#REF!+#REF!+#REF!)-(EB45+#REF!+EB82)</f>
        <v>#REF!</v>
      </c>
      <c r="EC84" s="360" t="e">
        <f>(#REF!+#REF!+#REF!+#REF!+#REF!)-(EC45+#REF!+EC82)</f>
        <v>#REF!</v>
      </c>
      <c r="ED84" s="360" t="e">
        <f>(#REF!+#REF!+#REF!+#REF!+#REF!)-(ED45+#REF!+ED82)</f>
        <v>#REF!</v>
      </c>
      <c r="EE84" s="360" t="e">
        <f>(#REF!+#REF!+#REF!+#REF!+#REF!)-(EE45+#REF!+EE82)</f>
        <v>#REF!</v>
      </c>
      <c r="EF84" s="360" t="e">
        <f>(#REF!+#REF!+#REF!+#REF!+#REF!)-(EF45+#REF!+EF82)</f>
        <v>#REF!</v>
      </c>
      <c r="EG84" s="360" t="e">
        <f>(#REF!+#REF!+#REF!+#REF!+#REF!)-(EG45+#REF!+EG82)</f>
        <v>#REF!</v>
      </c>
      <c r="EH84" s="360" t="e">
        <f>(#REF!+#REF!+#REF!+#REF!+#REF!)-(EH45+#REF!+EH82)</f>
        <v>#REF!</v>
      </c>
      <c r="EI84" s="360" t="e">
        <f>(#REF!+#REF!+#REF!+#REF!+#REF!)-(EI45+#REF!+EI82)</f>
        <v>#REF!</v>
      </c>
      <c r="EJ84" s="360" t="e">
        <f>(#REF!+#REF!+#REF!+#REF!+#REF!)-(EJ45+#REF!+EJ82)</f>
        <v>#REF!</v>
      </c>
      <c r="EK84" s="360" t="e">
        <f>(#REF!+#REF!+#REF!+#REF!+#REF!)-(EK45+#REF!+EK82)</f>
        <v>#REF!</v>
      </c>
      <c r="EL84" s="360" t="e">
        <f>(#REF!+#REF!+#REF!+#REF!+#REF!)-(EL45+#REF!+EL82)</f>
        <v>#REF!</v>
      </c>
      <c r="EM84" s="360" t="e">
        <f>(#REF!+#REF!+#REF!+#REF!+#REF!)-(EM45+#REF!+EM82)</f>
        <v>#REF!</v>
      </c>
      <c r="EN84" s="360" t="e">
        <f>(#REF!+#REF!+#REF!+#REF!+#REF!)-(EN45+#REF!+EN82)</f>
        <v>#REF!</v>
      </c>
      <c r="EO84" s="360" t="e">
        <f>(#REF!+#REF!+#REF!+#REF!+#REF!)-(EO45+#REF!+EO82)</f>
        <v>#REF!</v>
      </c>
      <c r="EP84" s="360" t="e">
        <f>(#REF!+#REF!+#REF!+#REF!+#REF!)-(EP45+#REF!+EP82)</f>
        <v>#REF!</v>
      </c>
      <c r="EQ84" s="360" t="e">
        <f>(#REF!+#REF!+#REF!+#REF!+#REF!)-(EQ45+#REF!+EQ82)</f>
        <v>#REF!</v>
      </c>
      <c r="ER84" s="360" t="e">
        <f>(#REF!+#REF!+#REF!+#REF!+#REF!)-(ER45+#REF!+ER82)</f>
        <v>#REF!</v>
      </c>
      <c r="ES84" s="360" t="e">
        <f>(#REF!+#REF!+#REF!+#REF!+#REF!)-(ES45+#REF!+ES82)</f>
        <v>#REF!</v>
      </c>
      <c r="ET84" s="360" t="e">
        <f>(#REF!+#REF!+#REF!+#REF!+#REF!)-(ET45+#REF!+ET82)</f>
        <v>#REF!</v>
      </c>
      <c r="EU84" s="360" t="e">
        <f>(#REF!+#REF!+#REF!+#REF!+#REF!)-(EU45+#REF!+EU82)</f>
        <v>#REF!</v>
      </c>
      <c r="EV84" s="360" t="e">
        <f>(#REF!+#REF!+#REF!+#REF!+#REF!)-(EV45+#REF!+EV82)</f>
        <v>#REF!</v>
      </c>
      <c r="EW84" s="360" t="e">
        <f>(#REF!+#REF!+#REF!+#REF!+#REF!)-(EW45+#REF!+EW82)</f>
        <v>#REF!</v>
      </c>
      <c r="EX84" s="360" t="e">
        <f>(#REF!+#REF!+#REF!+#REF!+#REF!)-(EX45+#REF!+EX82)</f>
        <v>#REF!</v>
      </c>
      <c r="EY84" s="360" t="e">
        <f>(#REF!+#REF!+#REF!+#REF!+#REF!)-(EY45+#REF!+EY82)</f>
        <v>#REF!</v>
      </c>
      <c r="EZ84" s="360" t="e">
        <f>(#REF!+#REF!+#REF!+#REF!+#REF!)-(EZ45+#REF!+EZ82)</f>
        <v>#REF!</v>
      </c>
      <c r="FA84" s="360" t="e">
        <f>(#REF!+#REF!+#REF!+#REF!+#REF!)-(FA45+#REF!+FA82)</f>
        <v>#REF!</v>
      </c>
      <c r="FB84" s="360" t="e">
        <f>(#REF!+#REF!+#REF!+#REF!+#REF!)-(FB45+#REF!+FB82)</f>
        <v>#REF!</v>
      </c>
      <c r="FC84" s="360" t="e">
        <f>(#REF!+#REF!+#REF!+#REF!+#REF!)-(FC45+#REF!+FC82)</f>
        <v>#REF!</v>
      </c>
      <c r="FD84" s="360" t="e">
        <f>(#REF!+#REF!+#REF!+#REF!+#REF!)-(FD45+#REF!+FD82)</f>
        <v>#REF!</v>
      </c>
      <c r="FE84" s="360" t="e">
        <f>(#REF!+#REF!+#REF!+#REF!+#REF!)-(FE45+#REF!+FE82)</f>
        <v>#REF!</v>
      </c>
      <c r="FF84" s="360" t="e">
        <f>(#REF!+#REF!+#REF!+#REF!+#REF!)-(FF45+#REF!+FF82)</f>
        <v>#REF!</v>
      </c>
      <c r="FG84" s="360" t="e">
        <f>(#REF!+#REF!+#REF!+#REF!+#REF!)-(FG45+#REF!+FG82)</f>
        <v>#REF!</v>
      </c>
      <c r="FH84" s="360" t="e">
        <f>(#REF!+#REF!+#REF!+#REF!+#REF!)-(FH45+#REF!+FH82)</f>
        <v>#REF!</v>
      </c>
      <c r="FI84" s="360" t="e">
        <f>(#REF!+#REF!+#REF!+#REF!+#REF!)-(FI45+#REF!+FI82)</f>
        <v>#REF!</v>
      </c>
      <c r="FJ84" s="360" t="e">
        <f>(#REF!+#REF!+#REF!+#REF!+#REF!)-(FJ45+#REF!+FJ82)</f>
        <v>#REF!</v>
      </c>
      <c r="FK84" s="360" t="e">
        <f>(#REF!+#REF!+#REF!+#REF!+#REF!)-(FK45+#REF!+FK82)</f>
        <v>#REF!</v>
      </c>
      <c r="FL84" s="360" t="e">
        <f>(#REF!+#REF!+#REF!+#REF!+#REF!)-(FL45+#REF!+FL82)</f>
        <v>#REF!</v>
      </c>
      <c r="FM84" s="360" t="e">
        <f>(#REF!+#REF!+#REF!+#REF!+#REF!)-(FM45+#REF!+FM82)</f>
        <v>#REF!</v>
      </c>
      <c r="FN84" s="360" t="e">
        <f>(#REF!+#REF!+#REF!+#REF!+#REF!)-(FN45+#REF!+FN82)</f>
        <v>#REF!</v>
      </c>
      <c r="FO84" s="360" t="e">
        <f>(#REF!+#REF!+#REF!+#REF!+#REF!)-(FO45+#REF!+FO82)</f>
        <v>#REF!</v>
      </c>
      <c r="FP84" s="360" t="e">
        <f>(#REF!+#REF!+#REF!+#REF!+#REF!)-(FP45+#REF!+FP82)</f>
        <v>#REF!</v>
      </c>
      <c r="FQ84" s="360" t="e">
        <f>(#REF!+#REF!+#REF!+#REF!+#REF!)-(FQ45+#REF!+FQ82)</f>
        <v>#REF!</v>
      </c>
      <c r="FR84" s="360" t="e">
        <f>(#REF!+#REF!+#REF!+#REF!+#REF!)-(FR45+#REF!+FR82)</f>
        <v>#REF!</v>
      </c>
      <c r="FS84" s="360" t="e">
        <f>(#REF!+#REF!+#REF!+#REF!+#REF!)-(FS45+#REF!+FS82)</f>
        <v>#REF!</v>
      </c>
      <c r="FT84" s="360" t="e">
        <f>(#REF!+#REF!+#REF!+#REF!+#REF!)-(FT45+#REF!+FT82)</f>
        <v>#REF!</v>
      </c>
      <c r="FU84" s="360" t="e">
        <f>(#REF!+#REF!+#REF!+#REF!+#REF!)-(FU45+#REF!+FU82)</f>
        <v>#REF!</v>
      </c>
      <c r="FV84" s="360" t="e">
        <f>(#REF!+#REF!+#REF!+#REF!+#REF!)-(FV45+#REF!+FV82)</f>
        <v>#REF!</v>
      </c>
      <c r="FW84" s="360" t="e">
        <f>(#REF!+#REF!+#REF!+#REF!+#REF!)-(FW45+#REF!+FW82)</f>
        <v>#REF!</v>
      </c>
      <c r="FX84" s="360" t="e">
        <f>(#REF!+#REF!+#REF!+#REF!+#REF!)-(FX45+#REF!+FX82)</f>
        <v>#REF!</v>
      </c>
      <c r="FY84" s="360" t="e">
        <f>(#REF!+#REF!+#REF!+#REF!+#REF!)-(FY45+#REF!+FY82)</f>
        <v>#REF!</v>
      </c>
      <c r="FZ84" s="360" t="e">
        <f>(#REF!+#REF!+#REF!+#REF!+#REF!)-(FZ45+#REF!+FZ82)</f>
        <v>#REF!</v>
      </c>
      <c r="GA84" s="360" t="e">
        <f>(#REF!+#REF!+#REF!+#REF!+#REF!)-(GA45+#REF!+GA82)</f>
        <v>#REF!</v>
      </c>
      <c r="GB84" s="360" t="e">
        <f>(#REF!+#REF!+#REF!+#REF!+#REF!)-(GB45+#REF!+GB82)</f>
        <v>#REF!</v>
      </c>
      <c r="GC84" s="360" t="e">
        <f>(#REF!+#REF!+#REF!+#REF!+#REF!)-(GC45+#REF!+GC82)</f>
        <v>#REF!</v>
      </c>
      <c r="GD84" s="360" t="e">
        <f>(#REF!+#REF!+#REF!+#REF!+#REF!)-(GD45+#REF!+GD82)</f>
        <v>#REF!</v>
      </c>
      <c r="GE84" s="360" t="e">
        <f>(#REF!+#REF!+#REF!+#REF!+#REF!)-(GE45+#REF!+GE82)</f>
        <v>#REF!</v>
      </c>
      <c r="GF84" s="360" t="e">
        <f>(#REF!+#REF!+#REF!+#REF!+#REF!)-(GF45+#REF!+GF82)</f>
        <v>#REF!</v>
      </c>
      <c r="GG84" s="360" t="e">
        <f>(#REF!+#REF!+#REF!+#REF!+#REF!)-(GG45+#REF!+GG82)</f>
        <v>#REF!</v>
      </c>
      <c r="GH84" s="360" t="e">
        <f>(#REF!+#REF!+#REF!+#REF!+#REF!)-(GH45+#REF!+GH82)</f>
        <v>#REF!</v>
      </c>
      <c r="GI84" s="360" t="e">
        <f>(#REF!+#REF!+#REF!+#REF!+#REF!)-(GI45+#REF!+GI82)</f>
        <v>#REF!</v>
      </c>
      <c r="GJ84" s="360" t="e">
        <f>(#REF!+#REF!+#REF!+#REF!+#REF!)-(GJ45+#REF!+GJ82)</f>
        <v>#REF!</v>
      </c>
      <c r="GK84" s="360" t="e">
        <f>(#REF!+#REF!+#REF!+#REF!+#REF!)-(GK45+#REF!+GK82)</f>
        <v>#REF!</v>
      </c>
      <c r="GL84" s="360" t="e">
        <f>(#REF!+#REF!+#REF!+#REF!+#REF!)-(GL45+#REF!+GL82)</f>
        <v>#REF!</v>
      </c>
      <c r="GM84" s="360" t="e">
        <f>(#REF!+#REF!+#REF!+#REF!+#REF!)-(GM45+#REF!+GM82)</f>
        <v>#REF!</v>
      </c>
      <c r="GN84" s="360" t="e">
        <f>(#REF!+#REF!+#REF!+#REF!+#REF!)-(GN45+#REF!+GN82)</f>
        <v>#REF!</v>
      </c>
      <c r="GO84" s="360" t="e">
        <f>(#REF!+#REF!+#REF!+#REF!+#REF!)-(GO45+#REF!+GO82)</f>
        <v>#REF!</v>
      </c>
      <c r="GP84" s="360" t="e">
        <f>(#REF!+#REF!+#REF!+#REF!+#REF!)-(GP45+#REF!+GP82)</f>
        <v>#REF!</v>
      </c>
      <c r="GQ84" s="360" t="e">
        <f>(#REF!+#REF!+#REF!+#REF!+#REF!)-(GQ45+#REF!+GQ82)</f>
        <v>#REF!</v>
      </c>
      <c r="GR84" s="360" t="e">
        <f>(#REF!+#REF!+#REF!+#REF!+#REF!)-(GR45+#REF!+GR82)</f>
        <v>#REF!</v>
      </c>
      <c r="GS84" s="360" t="e">
        <f>(#REF!+#REF!+#REF!+#REF!+#REF!)-(GS45+#REF!+GS82)</f>
        <v>#REF!</v>
      </c>
      <c r="GT84" s="360" t="e">
        <f>(#REF!+#REF!+#REF!+#REF!+#REF!)-(GT45+#REF!+GT82)</f>
        <v>#REF!</v>
      </c>
      <c r="GU84" s="360" t="e">
        <f>(#REF!+#REF!+#REF!+#REF!+#REF!)-(GU45+#REF!+GU82)</f>
        <v>#REF!</v>
      </c>
      <c r="GV84" s="360" t="e">
        <f>(#REF!+#REF!+#REF!+#REF!+#REF!)-(GV45+#REF!+GV82)</f>
        <v>#REF!</v>
      </c>
      <c r="GW84" s="360" t="e">
        <f>(#REF!+#REF!+#REF!+#REF!+#REF!)-(GW45+#REF!+GW82)</f>
        <v>#REF!</v>
      </c>
      <c r="GX84" s="360" t="e">
        <f>(#REF!+#REF!+#REF!+#REF!+#REF!)-(GX45+#REF!+GX82)</f>
        <v>#REF!</v>
      </c>
      <c r="GY84" s="360" t="e">
        <f>(#REF!+#REF!+#REF!+#REF!+#REF!)-(GY45+#REF!+GY82)</f>
        <v>#REF!</v>
      </c>
      <c r="GZ84" s="360" t="e">
        <f>(#REF!+#REF!+#REF!+#REF!+#REF!)-(GZ45+#REF!+GZ82)</f>
        <v>#REF!</v>
      </c>
      <c r="HA84" s="360" t="e">
        <f>(#REF!+#REF!+#REF!+#REF!+#REF!)-(HA45+#REF!+HA82)</f>
        <v>#REF!</v>
      </c>
      <c r="HB84" s="360" t="e">
        <f>(#REF!+#REF!+#REF!+#REF!+#REF!)-(HB45+#REF!+HB82)</f>
        <v>#REF!</v>
      </c>
      <c r="HC84" s="360" t="e">
        <f>(#REF!+#REF!+#REF!+#REF!+#REF!)-(HC45+#REF!+HC82)</f>
        <v>#REF!</v>
      </c>
      <c r="HD84" s="360" t="e">
        <f>(#REF!+#REF!+#REF!+#REF!+#REF!)-(HD45+#REF!+HD82)</f>
        <v>#REF!</v>
      </c>
      <c r="HE84" s="360" t="e">
        <f>(#REF!+#REF!+#REF!+#REF!+#REF!)-(HE45+#REF!+HE82)</f>
        <v>#REF!</v>
      </c>
      <c r="HF84" s="360" t="e">
        <f>(#REF!+#REF!+#REF!+#REF!+#REF!)-(HF45+#REF!+HF82)</f>
        <v>#REF!</v>
      </c>
      <c r="HG84" s="360" t="e">
        <f>(#REF!+#REF!+#REF!+#REF!+#REF!)-(HG45+#REF!+HG82)</f>
        <v>#REF!</v>
      </c>
      <c r="HH84" s="360" t="e">
        <f>(#REF!+#REF!+#REF!+#REF!+#REF!)-(HH45+#REF!+HH82)</f>
        <v>#REF!</v>
      </c>
      <c r="HI84" s="360" t="e">
        <f>(#REF!+#REF!+#REF!+#REF!+#REF!)-(HI45+#REF!+HI82)</f>
        <v>#REF!</v>
      </c>
      <c r="HJ84" s="360" t="e">
        <f>(#REF!+#REF!+#REF!+#REF!+#REF!)-(HJ45+#REF!+HJ82)</f>
        <v>#REF!</v>
      </c>
      <c r="HK84" s="360" t="e">
        <f>(#REF!+#REF!+#REF!+#REF!+#REF!)-(HK45+#REF!+HK82)</f>
        <v>#REF!</v>
      </c>
      <c r="HL84" s="360" t="e">
        <f>(#REF!+#REF!+#REF!+#REF!+#REF!)-(HL45+#REF!+HL82)</f>
        <v>#REF!</v>
      </c>
      <c r="HM84" s="360" t="e">
        <f>(#REF!+#REF!+#REF!+#REF!+#REF!)-(HM45+#REF!+HM82)</f>
        <v>#REF!</v>
      </c>
      <c r="HN84" s="360" t="e">
        <f>(#REF!+#REF!+#REF!+#REF!+#REF!)-(HN45+#REF!+HN82)</f>
        <v>#REF!</v>
      </c>
      <c r="HO84" s="360" t="e">
        <f>(#REF!+#REF!+#REF!+#REF!+#REF!)-(HO45+#REF!+HO82)</f>
        <v>#REF!</v>
      </c>
      <c r="HP84" s="360" t="e">
        <f>(#REF!+#REF!+#REF!+#REF!+#REF!)-(HP45+#REF!+HP82)</f>
        <v>#REF!</v>
      </c>
      <c r="HQ84" s="360" t="e">
        <f>(#REF!+#REF!+#REF!+#REF!+#REF!)-(HQ45+#REF!+HQ82)</f>
        <v>#REF!</v>
      </c>
      <c r="HR84" s="360" t="e">
        <f>(#REF!+#REF!+#REF!+#REF!+#REF!)-(HR45+#REF!+HR82)</f>
        <v>#REF!</v>
      </c>
      <c r="HS84" s="360" t="e">
        <f>(#REF!+#REF!+#REF!+#REF!+#REF!)-(HS45+#REF!+HS82)</f>
        <v>#REF!</v>
      </c>
      <c r="HT84" s="360" t="e">
        <f>(#REF!+#REF!+#REF!+#REF!+#REF!)-(HT45+#REF!+HT82)</f>
        <v>#REF!</v>
      </c>
      <c r="HU84" s="360" t="e">
        <f>(#REF!+#REF!+#REF!+#REF!+#REF!)-(HU45+#REF!+HU82)</f>
        <v>#REF!</v>
      </c>
      <c r="HV84" s="360" t="e">
        <f>(#REF!+#REF!+#REF!+#REF!+#REF!)-(HV45+#REF!+HV82)</f>
        <v>#REF!</v>
      </c>
      <c r="HW84" s="360" t="e">
        <f>(#REF!+#REF!+#REF!+#REF!+#REF!)-(HW45+#REF!+HW82)</f>
        <v>#REF!</v>
      </c>
      <c r="HX84" s="360" t="e">
        <f>(#REF!+#REF!+#REF!+#REF!+#REF!)-(HX45+#REF!+HX82)</f>
        <v>#REF!</v>
      </c>
      <c r="HY84" s="360" t="e">
        <f>(#REF!+#REF!+#REF!+#REF!+#REF!)-(HY45+#REF!+HY82)</f>
        <v>#REF!</v>
      </c>
      <c r="HZ84" s="360" t="e">
        <f>(#REF!+#REF!+#REF!+#REF!+#REF!)-(HZ45+#REF!+HZ82)</f>
        <v>#REF!</v>
      </c>
      <c r="IA84" s="360" t="e">
        <f>(#REF!+#REF!+#REF!+#REF!+#REF!)-(IA45+#REF!+IA82)</f>
        <v>#REF!</v>
      </c>
      <c r="IB84" s="360" t="e">
        <f>(#REF!+#REF!+#REF!+#REF!+#REF!)-(IB45+#REF!+IB82)</f>
        <v>#REF!</v>
      </c>
      <c r="IC84" s="360" t="e">
        <f>(#REF!+#REF!+#REF!+#REF!+#REF!)-(IC45+#REF!+IC82)</f>
        <v>#REF!</v>
      </c>
      <c r="ID84" s="360" t="e">
        <f>(#REF!+#REF!+#REF!+#REF!+#REF!)-(ID45+#REF!+ID82)</f>
        <v>#REF!</v>
      </c>
      <c r="IE84" s="360" t="e">
        <f>(#REF!+#REF!+#REF!+#REF!+#REF!)-(IE45+#REF!+IE82)</f>
        <v>#REF!</v>
      </c>
      <c r="IF84" s="360" t="e">
        <f>(#REF!+#REF!+#REF!+#REF!+#REF!)-(IF45+#REF!+IF82)</f>
        <v>#REF!</v>
      </c>
      <c r="IG84" s="360" t="e">
        <f>(#REF!+#REF!+#REF!+#REF!+#REF!)-(IG45+#REF!+IG82)</f>
        <v>#REF!</v>
      </c>
      <c r="IH84" s="360" t="e">
        <f>(#REF!+#REF!+#REF!+#REF!+#REF!)-(IH45+#REF!+IH82)</f>
        <v>#REF!</v>
      </c>
      <c r="II84" s="360" t="e">
        <f>(#REF!+#REF!+#REF!+#REF!+#REF!)-(II45+#REF!+II82)</f>
        <v>#REF!</v>
      </c>
      <c r="IJ84" s="356"/>
      <c r="IK84" s="356"/>
      <c r="IL84" s="356"/>
      <c r="IM84" s="356"/>
      <c r="IN84" s="356"/>
      <c r="IO84" s="356"/>
      <c r="IP84" s="356"/>
      <c r="IQ84" s="356"/>
      <c r="IR84" s="356"/>
      <c r="IS84" s="356"/>
      <c r="IT84" s="356"/>
      <c r="IU84" s="356"/>
      <c r="IV84" s="356"/>
      <c r="IW84" s="356"/>
      <c r="IX84" s="356"/>
      <c r="IY84" s="356"/>
      <c r="IZ84" s="356"/>
      <c r="JA84" s="356"/>
      <c r="JB84" s="356"/>
      <c r="JC84" s="356"/>
      <c r="JD84" s="356"/>
      <c r="JE84" s="356"/>
      <c r="JF84" s="356"/>
      <c r="JG84" s="356"/>
      <c r="JH84" s="356"/>
      <c r="JI84" s="356"/>
      <c r="JJ84" s="356"/>
      <c r="JK84" s="356"/>
      <c r="JL84" s="356"/>
      <c r="JM84" s="356"/>
      <c r="JN84" s="356"/>
      <c r="JO84" s="356"/>
      <c r="JP84" s="356"/>
      <c r="JQ84" s="356"/>
      <c r="JR84" s="356"/>
      <c r="JS84" s="356"/>
      <c r="JT84" s="356"/>
      <c r="JU84" s="356"/>
      <c r="JV84" s="356"/>
      <c r="JW84" s="356"/>
      <c r="JX84" s="356"/>
      <c r="JY84" s="356"/>
      <c r="JZ84" s="356"/>
      <c r="KA84" s="356"/>
      <c r="KB84" s="356"/>
      <c r="KC84" s="356"/>
      <c r="KD84" s="356"/>
      <c r="KE84" s="356"/>
      <c r="KF84" s="356"/>
      <c r="KG84" s="356"/>
      <c r="KH84" s="356"/>
      <c r="KI84" s="356"/>
      <c r="KJ84" s="356"/>
      <c r="KK84" s="356"/>
      <c r="KL84" s="356"/>
      <c r="KM84" s="356"/>
      <c r="KN84" s="356"/>
      <c r="KO84" s="356"/>
      <c r="KP84" s="356"/>
      <c r="KQ84" s="356"/>
      <c r="KR84" s="356"/>
      <c r="KS84" s="356"/>
      <c r="KT84" s="356"/>
      <c r="KU84" s="356"/>
      <c r="KV84" s="356"/>
      <c r="KW84" s="356"/>
      <c r="KX84" s="356"/>
      <c r="KY84" s="356"/>
      <c r="KZ84" s="356"/>
      <c r="LA84" s="356"/>
      <c r="LB84" s="356"/>
      <c r="LC84" s="356"/>
      <c r="LD84" s="356"/>
      <c r="LE84" s="356"/>
      <c r="LF84" s="356"/>
      <c r="LG84" s="356"/>
      <c r="LH84" s="356"/>
      <c r="LI84" s="356"/>
      <c r="LJ84" s="356"/>
      <c r="LK84" s="356"/>
      <c r="LL84" s="356"/>
      <c r="LM84" s="356"/>
      <c r="LN84" s="356"/>
      <c r="LO84" s="356"/>
      <c r="LP84" s="356"/>
      <c r="LQ84" s="356"/>
      <c r="LR84" s="356"/>
      <c r="LS84" s="356"/>
      <c r="LT84" s="356"/>
      <c r="LU84" s="356"/>
      <c r="LV84" s="356"/>
      <c r="LW84" s="356"/>
      <c r="LX84" s="356"/>
      <c r="LY84" s="356"/>
      <c r="LZ84" s="356"/>
      <c r="MA84" s="356"/>
      <c r="MB84" s="356"/>
      <c r="MC84" s="356"/>
      <c r="MD84" s="356"/>
      <c r="ME84" s="356"/>
      <c r="MF84" s="356"/>
    </row>
    <row r="85" spans="1:408" s="254" customFormat="1" ht="15.75" thickBot="1">
      <c r="B85" s="255"/>
      <c r="D85" s="305"/>
      <c r="E85" s="404"/>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05"/>
      <c r="AZ85" s="405"/>
      <c r="BA85" s="405"/>
      <c r="BB85" s="405"/>
      <c r="IJ85" s="223"/>
      <c r="IK85" s="223"/>
      <c r="IL85" s="223"/>
      <c r="IM85" s="223"/>
      <c r="IN85" s="223"/>
      <c r="IO85" s="223"/>
      <c r="IP85" s="223"/>
      <c r="IQ85" s="223"/>
      <c r="IR85" s="223"/>
      <c r="IS85" s="223"/>
      <c r="IT85" s="223"/>
      <c r="IU85" s="223"/>
      <c r="IV85" s="223"/>
      <c r="IW85" s="223"/>
      <c r="IX85" s="223"/>
      <c r="IY85" s="223"/>
      <c r="IZ85" s="223"/>
      <c r="JA85" s="223"/>
      <c r="JB85" s="223"/>
      <c r="JC85" s="223"/>
      <c r="JD85" s="223"/>
      <c r="JE85" s="223"/>
      <c r="JF85" s="223"/>
      <c r="JG85" s="223"/>
      <c r="JH85" s="223"/>
      <c r="JI85" s="223"/>
      <c r="JJ85" s="223"/>
      <c r="JK85" s="223"/>
      <c r="JL85" s="223"/>
      <c r="JM85" s="223"/>
      <c r="JN85" s="223"/>
      <c r="JO85" s="223"/>
      <c r="JP85" s="223"/>
      <c r="JQ85" s="223"/>
      <c r="JR85" s="223"/>
      <c r="JS85" s="223"/>
      <c r="JT85" s="223"/>
      <c r="JU85" s="223"/>
      <c r="JV85" s="223"/>
      <c r="JW85" s="223"/>
      <c r="JX85" s="223"/>
      <c r="JY85" s="223"/>
      <c r="JZ85" s="223"/>
      <c r="KA85" s="223"/>
      <c r="KB85" s="223"/>
      <c r="KC85" s="223"/>
      <c r="KD85" s="223"/>
      <c r="KE85" s="223"/>
      <c r="KF85" s="223"/>
      <c r="KG85" s="223"/>
      <c r="KH85" s="223"/>
      <c r="KI85" s="223"/>
      <c r="KJ85" s="223"/>
      <c r="KK85" s="223"/>
      <c r="KL85" s="223"/>
      <c r="KM85" s="223"/>
      <c r="KN85" s="223"/>
      <c r="KO85" s="223"/>
      <c r="KP85" s="223"/>
      <c r="KQ85" s="223"/>
      <c r="KR85" s="223"/>
      <c r="KS85" s="223"/>
      <c r="KT85" s="223"/>
      <c r="KU85" s="223"/>
      <c r="KV85" s="223"/>
      <c r="KW85" s="223"/>
      <c r="KX85" s="223"/>
      <c r="KY85" s="223"/>
      <c r="KZ85" s="223"/>
      <c r="LA85" s="223"/>
      <c r="LB85" s="223"/>
      <c r="LC85" s="223"/>
      <c r="LD85" s="223"/>
      <c r="LE85" s="223"/>
      <c r="LF85" s="223"/>
      <c r="LG85" s="223"/>
      <c r="LH85" s="223"/>
      <c r="LI85" s="223"/>
      <c r="LJ85" s="223"/>
      <c r="LK85" s="223"/>
      <c r="LL85" s="223"/>
      <c r="LM85" s="223"/>
      <c r="LN85" s="223"/>
      <c r="LO85" s="223"/>
      <c r="LP85" s="223"/>
      <c r="LQ85" s="223"/>
      <c r="LR85" s="223"/>
      <c r="LS85" s="223"/>
      <c r="LT85" s="223"/>
      <c r="LU85" s="223"/>
      <c r="LV85" s="223"/>
      <c r="LW85" s="223"/>
      <c r="LX85" s="223"/>
      <c r="LY85" s="223"/>
      <c r="LZ85" s="223"/>
      <c r="MA85" s="223"/>
      <c r="MB85" s="223"/>
      <c r="MC85" s="223"/>
      <c r="MD85" s="223"/>
      <c r="ME85" s="223"/>
      <c r="MF85" s="223"/>
    </row>
    <row r="86" spans="1:408" s="372" customFormat="1" ht="27" thickBot="1">
      <c r="B86" s="441" t="s">
        <v>487</v>
      </c>
      <c r="C86" s="409" t="e">
        <f>HLOOKUP("SI",D86:II87,2,)</f>
        <v>#N/A</v>
      </c>
      <c r="D86" s="373" t="str">
        <f>IF(D84&gt;(0), "SI", "NO")</f>
        <v>NO</v>
      </c>
      <c r="E86" s="373" t="str">
        <f t="shared" ref="E86:BB86" si="71">IF(E84&gt;(0), "SI", "NO")</f>
        <v>NO</v>
      </c>
      <c r="F86" s="373" t="str">
        <f t="shared" si="71"/>
        <v>NO</v>
      </c>
      <c r="G86" s="373" t="str">
        <f t="shared" si="71"/>
        <v>NO</v>
      </c>
      <c r="H86" s="373" t="str">
        <f t="shared" si="71"/>
        <v>NO</v>
      </c>
      <c r="I86" s="373" t="str">
        <f t="shared" si="71"/>
        <v>NO</v>
      </c>
      <c r="J86" s="373" t="str">
        <f t="shared" si="71"/>
        <v>NO</v>
      </c>
      <c r="K86" s="373" t="str">
        <f t="shared" si="71"/>
        <v>NO</v>
      </c>
      <c r="L86" s="373" t="str">
        <f t="shared" si="71"/>
        <v>NO</v>
      </c>
      <c r="M86" s="373" t="str">
        <f t="shared" si="71"/>
        <v>NO</v>
      </c>
      <c r="N86" s="373" t="str">
        <f t="shared" si="71"/>
        <v>NO</v>
      </c>
      <c r="O86" s="373" t="str">
        <f t="shared" si="71"/>
        <v>NO</v>
      </c>
      <c r="P86" s="373" t="str">
        <f t="shared" si="71"/>
        <v>NO</v>
      </c>
      <c r="Q86" s="373" t="str">
        <f t="shared" si="71"/>
        <v>NO</v>
      </c>
      <c r="R86" s="373" t="str">
        <f t="shared" si="71"/>
        <v>NO</v>
      </c>
      <c r="S86" s="373" t="str">
        <f t="shared" si="71"/>
        <v>NO</v>
      </c>
      <c r="T86" s="373" t="str">
        <f t="shared" si="71"/>
        <v>NO</v>
      </c>
      <c r="U86" s="373" t="str">
        <f t="shared" si="71"/>
        <v>NO</v>
      </c>
      <c r="V86" s="373" t="str">
        <f t="shared" si="71"/>
        <v>NO</v>
      </c>
      <c r="W86" s="373" t="str">
        <f t="shared" si="71"/>
        <v>NO</v>
      </c>
      <c r="X86" s="373" t="str">
        <f t="shared" si="71"/>
        <v>NO</v>
      </c>
      <c r="Y86" s="373" t="str">
        <f t="shared" si="71"/>
        <v>NO</v>
      </c>
      <c r="Z86" s="373" t="str">
        <f t="shared" si="71"/>
        <v>NO</v>
      </c>
      <c r="AA86" s="373" t="str">
        <f t="shared" si="71"/>
        <v>NO</v>
      </c>
      <c r="AB86" s="373" t="str">
        <f t="shared" si="71"/>
        <v>NO</v>
      </c>
      <c r="AC86" s="373" t="str">
        <f t="shared" si="71"/>
        <v>NO</v>
      </c>
      <c r="AD86" s="373" t="str">
        <f t="shared" si="71"/>
        <v>NO</v>
      </c>
      <c r="AE86" s="373" t="str">
        <f t="shared" si="71"/>
        <v>NO</v>
      </c>
      <c r="AF86" s="373" t="str">
        <f t="shared" si="71"/>
        <v>NO</v>
      </c>
      <c r="AG86" s="373" t="str">
        <f t="shared" si="71"/>
        <v>NO</v>
      </c>
      <c r="AH86" s="373" t="str">
        <f t="shared" si="71"/>
        <v>NO</v>
      </c>
      <c r="AI86" s="373" t="str">
        <f t="shared" si="71"/>
        <v>NO</v>
      </c>
      <c r="AJ86" s="373" t="str">
        <f t="shared" si="71"/>
        <v>NO</v>
      </c>
      <c r="AK86" s="373" t="str">
        <f t="shared" si="71"/>
        <v>NO</v>
      </c>
      <c r="AL86" s="373" t="str">
        <f t="shared" si="71"/>
        <v>NO</v>
      </c>
      <c r="AM86" s="373" t="str">
        <f t="shared" si="71"/>
        <v>NO</v>
      </c>
      <c r="AN86" s="373" t="str">
        <f t="shared" si="71"/>
        <v>NO</v>
      </c>
      <c r="AO86" s="373" t="str">
        <f t="shared" si="71"/>
        <v>NO</v>
      </c>
      <c r="AP86" s="373" t="str">
        <f t="shared" si="71"/>
        <v>NO</v>
      </c>
      <c r="AQ86" s="373" t="str">
        <f t="shared" si="71"/>
        <v>NO</v>
      </c>
      <c r="AR86" s="373" t="str">
        <f t="shared" si="71"/>
        <v>NO</v>
      </c>
      <c r="AS86" s="373" t="str">
        <f t="shared" si="71"/>
        <v>NO</v>
      </c>
      <c r="AT86" s="373" t="str">
        <f t="shared" si="71"/>
        <v>NO</v>
      </c>
      <c r="AU86" s="373" t="str">
        <f t="shared" si="71"/>
        <v>NO</v>
      </c>
      <c r="AV86" s="373" t="str">
        <f t="shared" si="71"/>
        <v>NO</v>
      </c>
      <c r="AW86" s="373" t="str">
        <f t="shared" si="71"/>
        <v>NO</v>
      </c>
      <c r="AX86" s="373" t="str">
        <f t="shared" si="71"/>
        <v>NO</v>
      </c>
      <c r="AY86" s="373" t="str">
        <f t="shared" si="71"/>
        <v>NO</v>
      </c>
      <c r="AZ86" s="373" t="str">
        <f t="shared" si="71"/>
        <v>NO</v>
      </c>
      <c r="BA86" s="373" t="str">
        <f t="shared" si="71"/>
        <v>NO</v>
      </c>
      <c r="BB86" s="373" t="str">
        <f t="shared" si="71"/>
        <v>NO</v>
      </c>
      <c r="BC86" s="373" t="e">
        <f>IF(BC84&gt;#REF!, "SI", "NO")</f>
        <v>#REF!</v>
      </c>
      <c r="BD86" s="373" t="e">
        <f>IF(BD84&gt;#REF!, "SI", "NO")</f>
        <v>#REF!</v>
      </c>
      <c r="BE86" s="373" t="e">
        <f>IF(BE84&gt;#REF!, "SI", "NO")</f>
        <v>#REF!</v>
      </c>
      <c r="BF86" s="373" t="e">
        <f>IF(BF84&gt;#REF!, "SI", "NO")</f>
        <v>#REF!</v>
      </c>
      <c r="BG86" s="373" t="e">
        <f>IF(BG84&gt;#REF!, "SI", "NO")</f>
        <v>#REF!</v>
      </c>
      <c r="BH86" s="373" t="e">
        <f>IF(BH84&gt;#REF!, "SI", "NO")</f>
        <v>#REF!</v>
      </c>
      <c r="BI86" s="373" t="e">
        <f>IF(BI84&gt;#REF!, "SI", "NO")</f>
        <v>#REF!</v>
      </c>
      <c r="BJ86" s="373" t="e">
        <f>IF(BJ84&gt;#REF!, "SI", "NO")</f>
        <v>#REF!</v>
      </c>
      <c r="BK86" s="373" t="e">
        <f>IF(BK84&gt;#REF!, "SI", "NO")</f>
        <v>#REF!</v>
      </c>
      <c r="BL86" s="373" t="e">
        <f>IF(BL84&gt;#REF!, "SI", "NO")</f>
        <v>#REF!</v>
      </c>
      <c r="BM86" s="373" t="e">
        <f>IF(BM84&gt;#REF!, "SI", "NO")</f>
        <v>#REF!</v>
      </c>
      <c r="BN86" s="373" t="e">
        <f>IF(BN84&gt;#REF!, "SI", "NO")</f>
        <v>#REF!</v>
      </c>
      <c r="BO86" s="373" t="e">
        <f>IF(BO84&gt;#REF!, "SI", "NO")</f>
        <v>#REF!</v>
      </c>
      <c r="BP86" s="373" t="e">
        <f>IF(BP84&gt;#REF!, "SI", "NO")</f>
        <v>#REF!</v>
      </c>
      <c r="BQ86" s="373" t="e">
        <f>IF(BQ84&gt;#REF!, "SI", "NO")</f>
        <v>#REF!</v>
      </c>
      <c r="BR86" s="373" t="e">
        <f>IF(BR84&gt;#REF!, "SI", "NO")</f>
        <v>#REF!</v>
      </c>
      <c r="BS86" s="373" t="e">
        <f>IF(BS84&gt;#REF!, "SI", "NO")</f>
        <v>#REF!</v>
      </c>
      <c r="BT86" s="373" t="e">
        <f>IF(BT84&gt;#REF!, "SI", "NO")</f>
        <v>#REF!</v>
      </c>
      <c r="BU86" s="373" t="e">
        <f>IF(BU84&gt;#REF!, "SI", "NO")</f>
        <v>#REF!</v>
      </c>
      <c r="BV86" s="373" t="e">
        <f>IF(BV84&gt;#REF!, "SI", "NO")</f>
        <v>#REF!</v>
      </c>
      <c r="BW86" s="373" t="e">
        <f>IF(BW84&gt;#REF!, "SI", "NO")</f>
        <v>#REF!</v>
      </c>
      <c r="BX86" s="373" t="e">
        <f>IF(BX84&gt;#REF!, "SI", "NO")</f>
        <v>#REF!</v>
      </c>
      <c r="BY86" s="373" t="e">
        <f>IF(BY84&gt;#REF!, "SI", "NO")</f>
        <v>#REF!</v>
      </c>
      <c r="BZ86" s="373" t="e">
        <f>IF(BZ84&gt;#REF!, "SI", "NO")</f>
        <v>#REF!</v>
      </c>
      <c r="CA86" s="373" t="e">
        <f>IF(CA84&gt;#REF!, "SI", "NO")</f>
        <v>#REF!</v>
      </c>
      <c r="CB86" s="373" t="e">
        <f>IF(CB84&gt;#REF!, "SI", "NO")</f>
        <v>#REF!</v>
      </c>
      <c r="CC86" s="373" t="e">
        <f>IF(CC84&gt;#REF!, "SI", "NO")</f>
        <v>#REF!</v>
      </c>
      <c r="CD86" s="373" t="e">
        <f>IF(CD84&gt;#REF!, "SI", "NO")</f>
        <v>#REF!</v>
      </c>
      <c r="CE86" s="373" t="e">
        <f>IF(CE84&gt;#REF!, "SI", "NO")</f>
        <v>#REF!</v>
      </c>
      <c r="CF86" s="373" t="e">
        <f>IF(CF84&gt;#REF!, "SI", "NO")</f>
        <v>#REF!</v>
      </c>
      <c r="CG86" s="373" t="e">
        <f>IF(CG84&gt;#REF!, "SI", "NO")</f>
        <v>#REF!</v>
      </c>
      <c r="CH86" s="373" t="e">
        <f>IF(CH84&gt;#REF!, "SI", "NO")</f>
        <v>#REF!</v>
      </c>
      <c r="CI86" s="373" t="e">
        <f>IF(CI84&gt;#REF!, "SI", "NO")</f>
        <v>#REF!</v>
      </c>
      <c r="CJ86" s="373" t="e">
        <f>IF(CJ84&gt;#REF!, "SI", "NO")</f>
        <v>#REF!</v>
      </c>
      <c r="CK86" s="373" t="e">
        <f>IF(CK84&gt;#REF!, "SI", "NO")</f>
        <v>#REF!</v>
      </c>
      <c r="CL86" s="373" t="e">
        <f>IF(CL84&gt;#REF!, "SI", "NO")</f>
        <v>#REF!</v>
      </c>
      <c r="CM86" s="373" t="e">
        <f>IF(CM84&gt;#REF!, "SI", "NO")</f>
        <v>#REF!</v>
      </c>
      <c r="CN86" s="373" t="e">
        <f>IF(CN84&gt;#REF!, "SI", "NO")</f>
        <v>#REF!</v>
      </c>
      <c r="CO86" s="373" t="e">
        <f>IF(CO84&gt;#REF!, "SI", "NO")</f>
        <v>#REF!</v>
      </c>
      <c r="CP86" s="373" t="e">
        <f>IF(CP84&gt;#REF!, "SI", "NO")</f>
        <v>#REF!</v>
      </c>
      <c r="CQ86" s="373" t="e">
        <f>IF(CQ84&gt;#REF!, "SI", "NO")</f>
        <v>#REF!</v>
      </c>
      <c r="CR86" s="373" t="e">
        <f>IF(CR84&gt;#REF!, "SI", "NO")</f>
        <v>#REF!</v>
      </c>
      <c r="CS86" s="373" t="e">
        <f>IF(CS84&gt;#REF!, "SI", "NO")</f>
        <v>#REF!</v>
      </c>
      <c r="CT86" s="373" t="e">
        <f>IF(CT84&gt;#REF!, "SI", "NO")</f>
        <v>#REF!</v>
      </c>
      <c r="CU86" s="373" t="e">
        <f>IF(CU84&gt;#REF!, "SI", "NO")</f>
        <v>#REF!</v>
      </c>
      <c r="CV86" s="373" t="e">
        <f>IF(CV84&gt;#REF!, "SI", "NO")</f>
        <v>#REF!</v>
      </c>
      <c r="CW86" s="373" t="e">
        <f>IF(CW84&gt;#REF!, "SI", "NO")</f>
        <v>#REF!</v>
      </c>
      <c r="CX86" s="373" t="e">
        <f>IF(CX84&gt;#REF!, "SI", "NO")</f>
        <v>#REF!</v>
      </c>
      <c r="CY86" s="373" t="e">
        <f>IF(CY84&gt;#REF!, "SI", "NO")</f>
        <v>#REF!</v>
      </c>
      <c r="CZ86" s="373" t="e">
        <f>IF(CZ84&gt;#REF!, "SI", "NO")</f>
        <v>#REF!</v>
      </c>
      <c r="DA86" s="373" t="e">
        <f>IF(DA84&gt;#REF!, "SI", "NO")</f>
        <v>#REF!</v>
      </c>
      <c r="DB86" s="373" t="e">
        <f>IF(DB84&gt;#REF!, "SI", "NO")</f>
        <v>#REF!</v>
      </c>
      <c r="DC86" s="373" t="e">
        <f>IF(DC84&gt;#REF!, "SI", "NO")</f>
        <v>#REF!</v>
      </c>
      <c r="DD86" s="373" t="e">
        <f>IF(DD84&gt;#REF!, "SI", "NO")</f>
        <v>#REF!</v>
      </c>
      <c r="DE86" s="373" t="e">
        <f>IF(DE84&gt;#REF!, "SI", "NO")</f>
        <v>#REF!</v>
      </c>
      <c r="DF86" s="373" t="e">
        <f>IF(DF84&gt;#REF!, "SI", "NO")</f>
        <v>#REF!</v>
      </c>
      <c r="DG86" s="373" t="e">
        <f>IF(DG84&gt;#REF!, "SI", "NO")</f>
        <v>#REF!</v>
      </c>
      <c r="DH86" s="373" t="e">
        <f>IF(DH84&gt;#REF!, "SI", "NO")</f>
        <v>#REF!</v>
      </c>
      <c r="DI86" s="373" t="e">
        <f>IF(DI84&gt;#REF!, "SI", "NO")</f>
        <v>#REF!</v>
      </c>
      <c r="DJ86" s="373" t="e">
        <f>IF(DJ84&gt;#REF!, "SI", "NO")</f>
        <v>#REF!</v>
      </c>
      <c r="DK86" s="373" t="e">
        <f>IF(DK84&gt;#REF!, "SI", "NO")</f>
        <v>#REF!</v>
      </c>
      <c r="DL86" s="373" t="e">
        <f>IF(DL84&gt;#REF!, "SI", "NO")</f>
        <v>#REF!</v>
      </c>
      <c r="DM86" s="373" t="e">
        <f>IF(DM84&gt;#REF!, "SI", "NO")</f>
        <v>#REF!</v>
      </c>
      <c r="DN86" s="373" t="e">
        <f>IF(DN84&gt;#REF!, "SI", "NO")</f>
        <v>#REF!</v>
      </c>
      <c r="DO86" s="373" t="e">
        <f>IF(DO84&gt;#REF!, "SI", "NO")</f>
        <v>#REF!</v>
      </c>
      <c r="DP86" s="373" t="e">
        <f>IF(DP84&gt;#REF!, "SI", "NO")</f>
        <v>#REF!</v>
      </c>
      <c r="DQ86" s="373" t="e">
        <f>IF(DQ84&gt;#REF!, "SI", "NO")</f>
        <v>#REF!</v>
      </c>
      <c r="DR86" s="373" t="e">
        <f>IF(DR84&gt;#REF!, "SI", "NO")</f>
        <v>#REF!</v>
      </c>
      <c r="DS86" s="373" t="e">
        <f>IF(DS84&gt;#REF!, "SI", "NO")</f>
        <v>#REF!</v>
      </c>
      <c r="DT86" s="373" t="e">
        <f>IF(DT84&gt;#REF!, "SI", "NO")</f>
        <v>#REF!</v>
      </c>
      <c r="DU86" s="373" t="e">
        <f>IF(DU84&gt;#REF!, "SI", "NO")</f>
        <v>#REF!</v>
      </c>
      <c r="DV86" s="373" t="e">
        <f>IF(DV84&gt;#REF!, "SI", "NO")</f>
        <v>#REF!</v>
      </c>
      <c r="DW86" s="373" t="e">
        <f>IF(DW84&gt;#REF!, "SI", "NO")</f>
        <v>#REF!</v>
      </c>
      <c r="DX86" s="373" t="e">
        <f>IF(DX84&gt;#REF!, "SI", "NO")</f>
        <v>#REF!</v>
      </c>
      <c r="DY86" s="373" t="e">
        <f>IF(DY84&gt;#REF!, "SI", "NO")</f>
        <v>#REF!</v>
      </c>
      <c r="DZ86" s="373" t="e">
        <f>IF(DZ84&gt;#REF!, "SI", "NO")</f>
        <v>#REF!</v>
      </c>
      <c r="EA86" s="373" t="e">
        <f>IF(EA84&gt;#REF!, "SI", "NO")</f>
        <v>#REF!</v>
      </c>
      <c r="EB86" s="373" t="e">
        <f>IF(EB84&gt;#REF!, "SI", "NO")</f>
        <v>#REF!</v>
      </c>
      <c r="EC86" s="373" t="e">
        <f>IF(EC84&gt;#REF!, "SI", "NO")</f>
        <v>#REF!</v>
      </c>
      <c r="ED86" s="373" t="e">
        <f>IF(ED84&gt;#REF!, "SI", "NO")</f>
        <v>#REF!</v>
      </c>
      <c r="EE86" s="373" t="e">
        <f>IF(EE84&gt;#REF!, "SI", "NO")</f>
        <v>#REF!</v>
      </c>
      <c r="EF86" s="373" t="e">
        <f>IF(EF84&gt;#REF!, "SI", "NO")</f>
        <v>#REF!</v>
      </c>
      <c r="EG86" s="373" t="e">
        <f>IF(EG84&gt;#REF!, "SI", "NO")</f>
        <v>#REF!</v>
      </c>
      <c r="EH86" s="373" t="e">
        <f>IF(EH84&gt;#REF!, "SI", "NO")</f>
        <v>#REF!</v>
      </c>
      <c r="EI86" s="373" t="e">
        <f>IF(EI84&gt;#REF!, "SI", "NO")</f>
        <v>#REF!</v>
      </c>
      <c r="EJ86" s="373" t="e">
        <f>IF(EJ84&gt;#REF!, "SI", "NO")</f>
        <v>#REF!</v>
      </c>
      <c r="EK86" s="373" t="e">
        <f>IF(EK84&gt;#REF!, "SI", "NO")</f>
        <v>#REF!</v>
      </c>
      <c r="EL86" s="373" t="e">
        <f>IF(EL84&gt;#REF!, "SI", "NO")</f>
        <v>#REF!</v>
      </c>
      <c r="EM86" s="373" t="e">
        <f>IF(EM84&gt;#REF!, "SI", "NO")</f>
        <v>#REF!</v>
      </c>
      <c r="EN86" s="373" t="e">
        <f>IF(EN84&gt;#REF!, "SI", "NO")</f>
        <v>#REF!</v>
      </c>
      <c r="EO86" s="373" t="e">
        <f>IF(EO84&gt;#REF!, "SI", "NO")</f>
        <v>#REF!</v>
      </c>
      <c r="EP86" s="373" t="e">
        <f>IF(EP84&gt;#REF!, "SI", "NO")</f>
        <v>#REF!</v>
      </c>
      <c r="EQ86" s="373" t="e">
        <f>IF(EQ84&gt;#REF!, "SI", "NO")</f>
        <v>#REF!</v>
      </c>
      <c r="ER86" s="373" t="e">
        <f>IF(ER84&gt;#REF!, "SI", "NO")</f>
        <v>#REF!</v>
      </c>
      <c r="ES86" s="373" t="e">
        <f>IF(ES84&gt;#REF!, "SI", "NO")</f>
        <v>#REF!</v>
      </c>
      <c r="ET86" s="373" t="e">
        <f>IF(ET84&gt;#REF!, "SI", "NO")</f>
        <v>#REF!</v>
      </c>
      <c r="EU86" s="373" t="e">
        <f>IF(EU84&gt;#REF!, "SI", "NO")</f>
        <v>#REF!</v>
      </c>
      <c r="EV86" s="373" t="e">
        <f>IF(EV84&gt;#REF!, "SI", "NO")</f>
        <v>#REF!</v>
      </c>
      <c r="EW86" s="373" t="e">
        <f>IF(EW84&gt;#REF!, "SI", "NO")</f>
        <v>#REF!</v>
      </c>
      <c r="EX86" s="373" t="e">
        <f>IF(EX84&gt;#REF!, "SI", "NO")</f>
        <v>#REF!</v>
      </c>
      <c r="EY86" s="373" t="e">
        <f>IF(EY84&gt;#REF!, "SI", "NO")</f>
        <v>#REF!</v>
      </c>
      <c r="EZ86" s="373" t="e">
        <f>IF(EZ84&gt;#REF!, "SI", "NO")</f>
        <v>#REF!</v>
      </c>
      <c r="FA86" s="373" t="e">
        <f>IF(FA84&gt;#REF!, "SI", "NO")</f>
        <v>#REF!</v>
      </c>
      <c r="FB86" s="373" t="e">
        <f>IF(FB84&gt;#REF!, "SI", "NO")</f>
        <v>#REF!</v>
      </c>
      <c r="FC86" s="373" t="e">
        <f>IF(FC84&gt;#REF!, "SI", "NO")</f>
        <v>#REF!</v>
      </c>
      <c r="FD86" s="373" t="e">
        <f>IF(FD84&gt;#REF!, "SI", "NO")</f>
        <v>#REF!</v>
      </c>
      <c r="FE86" s="373" t="e">
        <f>IF(FE84&gt;#REF!, "SI", "NO")</f>
        <v>#REF!</v>
      </c>
      <c r="FF86" s="373" t="e">
        <f>IF(FF84&gt;#REF!, "SI", "NO")</f>
        <v>#REF!</v>
      </c>
      <c r="FG86" s="373" t="e">
        <f>IF(FG84&gt;#REF!, "SI", "NO")</f>
        <v>#REF!</v>
      </c>
      <c r="FH86" s="373" t="e">
        <f>IF(FH84&gt;#REF!, "SI", "NO")</f>
        <v>#REF!</v>
      </c>
      <c r="FI86" s="373" t="e">
        <f>IF(FI84&gt;#REF!, "SI", "NO")</f>
        <v>#REF!</v>
      </c>
      <c r="FJ86" s="373" t="e">
        <f>IF(FJ84&gt;#REF!, "SI", "NO")</f>
        <v>#REF!</v>
      </c>
      <c r="FK86" s="373" t="e">
        <f>IF(FK84&gt;#REF!, "SI", "NO")</f>
        <v>#REF!</v>
      </c>
      <c r="FL86" s="373" t="e">
        <f>IF(FL84&gt;#REF!, "SI", "NO")</f>
        <v>#REF!</v>
      </c>
      <c r="FM86" s="373" t="e">
        <f>IF(FM84&gt;#REF!, "SI", "NO")</f>
        <v>#REF!</v>
      </c>
      <c r="FN86" s="373" t="e">
        <f>IF(FN84&gt;#REF!, "SI", "NO")</f>
        <v>#REF!</v>
      </c>
      <c r="FO86" s="373" t="e">
        <f>IF(FO84&gt;#REF!, "SI", "NO")</f>
        <v>#REF!</v>
      </c>
      <c r="FP86" s="373" t="e">
        <f>IF(FP84&gt;#REF!, "SI", "NO")</f>
        <v>#REF!</v>
      </c>
      <c r="FQ86" s="373" t="e">
        <f>IF(FQ84&gt;#REF!, "SI", "NO")</f>
        <v>#REF!</v>
      </c>
      <c r="FR86" s="373" t="e">
        <f>IF(FR84&gt;#REF!, "SI", "NO")</f>
        <v>#REF!</v>
      </c>
      <c r="FS86" s="373" t="e">
        <f>IF(FS84&gt;#REF!, "SI", "NO")</f>
        <v>#REF!</v>
      </c>
      <c r="FT86" s="373" t="e">
        <f>IF(FT84&gt;#REF!, "SI", "NO")</f>
        <v>#REF!</v>
      </c>
      <c r="FU86" s="373" t="e">
        <f>IF(FU84&gt;#REF!, "SI", "NO")</f>
        <v>#REF!</v>
      </c>
      <c r="FV86" s="373" t="e">
        <f>IF(FV84&gt;#REF!, "SI", "NO")</f>
        <v>#REF!</v>
      </c>
      <c r="FW86" s="373" t="e">
        <f>IF(FW84&gt;#REF!, "SI", "NO")</f>
        <v>#REF!</v>
      </c>
      <c r="FX86" s="373" t="e">
        <f>IF(FX84&gt;#REF!, "SI", "NO")</f>
        <v>#REF!</v>
      </c>
      <c r="FY86" s="373" t="e">
        <f>IF(FY84&gt;#REF!, "SI", "NO")</f>
        <v>#REF!</v>
      </c>
      <c r="FZ86" s="373" t="e">
        <f>IF(FZ84&gt;#REF!, "SI", "NO")</f>
        <v>#REF!</v>
      </c>
      <c r="GA86" s="373" t="e">
        <f>IF(GA84&gt;#REF!, "SI", "NO")</f>
        <v>#REF!</v>
      </c>
      <c r="GB86" s="373" t="e">
        <f>IF(GB84&gt;#REF!, "SI", "NO")</f>
        <v>#REF!</v>
      </c>
      <c r="GC86" s="373" t="e">
        <f>IF(GC84&gt;#REF!, "SI", "NO")</f>
        <v>#REF!</v>
      </c>
      <c r="GD86" s="373" t="e">
        <f>IF(GD84&gt;#REF!, "SI", "NO")</f>
        <v>#REF!</v>
      </c>
      <c r="GE86" s="373" t="e">
        <f>IF(GE84&gt;#REF!, "SI", "NO")</f>
        <v>#REF!</v>
      </c>
      <c r="GF86" s="373" t="e">
        <f>IF(GF84&gt;#REF!, "SI", "NO")</f>
        <v>#REF!</v>
      </c>
      <c r="GG86" s="373" t="e">
        <f>IF(GG84&gt;#REF!, "SI", "NO")</f>
        <v>#REF!</v>
      </c>
      <c r="GH86" s="373" t="e">
        <f>IF(GH84&gt;#REF!, "SI", "NO")</f>
        <v>#REF!</v>
      </c>
      <c r="GI86" s="373" t="e">
        <f>IF(GI84&gt;#REF!, "SI", "NO")</f>
        <v>#REF!</v>
      </c>
      <c r="GJ86" s="373" t="e">
        <f>IF(GJ84&gt;#REF!, "SI", "NO")</f>
        <v>#REF!</v>
      </c>
      <c r="GK86" s="373" t="e">
        <f>IF(GK84&gt;#REF!, "SI", "NO")</f>
        <v>#REF!</v>
      </c>
      <c r="GL86" s="373" t="e">
        <f>IF(GL84&gt;#REF!, "SI", "NO")</f>
        <v>#REF!</v>
      </c>
      <c r="GM86" s="373" t="e">
        <f>IF(GM84&gt;#REF!, "SI", "NO")</f>
        <v>#REF!</v>
      </c>
      <c r="GN86" s="373" t="e">
        <f>IF(GN84&gt;#REF!, "SI", "NO")</f>
        <v>#REF!</v>
      </c>
      <c r="GO86" s="373" t="e">
        <f>IF(GO84&gt;#REF!, "SI", "NO")</f>
        <v>#REF!</v>
      </c>
      <c r="GP86" s="373" t="e">
        <f>IF(GP84&gt;#REF!, "SI", "NO")</f>
        <v>#REF!</v>
      </c>
      <c r="GQ86" s="373" t="e">
        <f>IF(GQ84&gt;#REF!, "SI", "NO")</f>
        <v>#REF!</v>
      </c>
      <c r="GR86" s="373" t="e">
        <f>IF(GR84&gt;#REF!, "SI", "NO")</f>
        <v>#REF!</v>
      </c>
      <c r="GS86" s="373" t="e">
        <f>IF(GS84&gt;#REF!, "SI", "NO")</f>
        <v>#REF!</v>
      </c>
      <c r="GT86" s="373" t="e">
        <f>IF(GT84&gt;#REF!, "SI", "NO")</f>
        <v>#REF!</v>
      </c>
      <c r="GU86" s="373" t="e">
        <f>IF(GU84&gt;#REF!, "SI", "NO")</f>
        <v>#REF!</v>
      </c>
      <c r="GV86" s="373" t="e">
        <f>IF(GV84&gt;#REF!, "SI", "NO")</f>
        <v>#REF!</v>
      </c>
      <c r="GW86" s="373" t="e">
        <f>IF(GW84&gt;#REF!, "SI", "NO")</f>
        <v>#REF!</v>
      </c>
      <c r="GX86" s="373" t="e">
        <f>IF(GX84&gt;#REF!, "SI", "NO")</f>
        <v>#REF!</v>
      </c>
      <c r="GY86" s="373" t="e">
        <f>IF(GY84&gt;#REF!, "SI", "NO")</f>
        <v>#REF!</v>
      </c>
      <c r="GZ86" s="373" t="e">
        <f>IF(GZ84&gt;#REF!, "SI", "NO")</f>
        <v>#REF!</v>
      </c>
      <c r="HA86" s="373" t="e">
        <f>IF(HA84&gt;#REF!, "SI", "NO")</f>
        <v>#REF!</v>
      </c>
      <c r="HB86" s="373" t="e">
        <f>IF(HB84&gt;#REF!, "SI", "NO")</f>
        <v>#REF!</v>
      </c>
      <c r="HC86" s="373" t="e">
        <f>IF(HC84&gt;#REF!, "SI", "NO")</f>
        <v>#REF!</v>
      </c>
      <c r="HD86" s="373" t="e">
        <f>IF(HD84&gt;#REF!, "SI", "NO")</f>
        <v>#REF!</v>
      </c>
      <c r="HE86" s="373" t="e">
        <f>IF(HE84&gt;#REF!, "SI", "NO")</f>
        <v>#REF!</v>
      </c>
      <c r="HF86" s="373" t="e">
        <f>IF(HF84&gt;#REF!, "SI", "NO")</f>
        <v>#REF!</v>
      </c>
      <c r="HG86" s="373" t="e">
        <f>IF(HG84&gt;#REF!, "SI", "NO")</f>
        <v>#REF!</v>
      </c>
      <c r="HH86" s="373" t="e">
        <f>IF(HH84&gt;#REF!, "SI", "NO")</f>
        <v>#REF!</v>
      </c>
      <c r="HI86" s="373" t="e">
        <f>IF(HI84&gt;#REF!, "SI", "NO")</f>
        <v>#REF!</v>
      </c>
      <c r="HJ86" s="373" t="e">
        <f>IF(HJ84&gt;#REF!, "SI", "NO")</f>
        <v>#REF!</v>
      </c>
      <c r="HK86" s="373" t="e">
        <f>IF(HK84&gt;#REF!, "SI", "NO")</f>
        <v>#REF!</v>
      </c>
      <c r="HL86" s="373" t="e">
        <f>IF(HL84&gt;#REF!, "SI", "NO")</f>
        <v>#REF!</v>
      </c>
      <c r="HM86" s="373" t="e">
        <f>IF(HM84&gt;#REF!, "SI", "NO")</f>
        <v>#REF!</v>
      </c>
      <c r="HN86" s="373" t="e">
        <f>IF(HN84&gt;#REF!, "SI", "NO")</f>
        <v>#REF!</v>
      </c>
      <c r="HO86" s="373" t="e">
        <f>IF(HO84&gt;#REF!, "SI", "NO")</f>
        <v>#REF!</v>
      </c>
      <c r="HP86" s="373" t="e">
        <f>IF(HP84&gt;#REF!, "SI", "NO")</f>
        <v>#REF!</v>
      </c>
      <c r="HQ86" s="373" t="e">
        <f>IF(HQ84&gt;#REF!, "SI", "NO")</f>
        <v>#REF!</v>
      </c>
      <c r="HR86" s="373" t="e">
        <f>IF(HR84&gt;#REF!, "SI", "NO")</f>
        <v>#REF!</v>
      </c>
      <c r="HS86" s="373" t="e">
        <f>IF(HS84&gt;#REF!, "SI", "NO")</f>
        <v>#REF!</v>
      </c>
      <c r="HT86" s="373" t="e">
        <f>IF(HT84&gt;#REF!, "SI", "NO")</f>
        <v>#REF!</v>
      </c>
      <c r="HU86" s="373" t="e">
        <f>IF(HU84&gt;#REF!, "SI", "NO")</f>
        <v>#REF!</v>
      </c>
      <c r="HV86" s="373" t="e">
        <f>IF(HV84&gt;#REF!, "SI", "NO")</f>
        <v>#REF!</v>
      </c>
      <c r="HW86" s="373" t="e">
        <f>IF(HW84&gt;#REF!, "SI", "NO")</f>
        <v>#REF!</v>
      </c>
      <c r="HX86" s="373" t="e">
        <f>IF(HX84&gt;#REF!, "SI", "NO")</f>
        <v>#REF!</v>
      </c>
      <c r="HY86" s="373" t="e">
        <f>IF(HY84&gt;#REF!, "SI", "NO")</f>
        <v>#REF!</v>
      </c>
      <c r="HZ86" s="373" t="e">
        <f>IF(HZ84&gt;#REF!, "SI", "NO")</f>
        <v>#REF!</v>
      </c>
      <c r="IA86" s="373" t="e">
        <f>IF(IA84&gt;#REF!, "SI", "NO")</f>
        <v>#REF!</v>
      </c>
      <c r="IB86" s="373" t="e">
        <f>IF(IB84&gt;#REF!, "SI", "NO")</f>
        <v>#REF!</v>
      </c>
      <c r="IC86" s="373" t="e">
        <f>IF(IC84&gt;#REF!, "SI", "NO")</f>
        <v>#REF!</v>
      </c>
      <c r="ID86" s="373" t="e">
        <f>IF(ID84&gt;#REF!, "SI", "NO")</f>
        <v>#REF!</v>
      </c>
      <c r="IE86" s="373" t="e">
        <f>IF(IE84&gt;#REF!, "SI", "NO")</f>
        <v>#REF!</v>
      </c>
      <c r="IF86" s="373" t="e">
        <f>IF(IF84&gt;#REF!, "SI", "NO")</f>
        <v>#REF!</v>
      </c>
      <c r="IG86" s="373" t="e">
        <f>IF(IG84&gt;#REF!, "SI", "NO")</f>
        <v>#REF!</v>
      </c>
      <c r="IH86" s="373" t="e">
        <f>IF(IH84&gt;#REF!, "SI", "NO")</f>
        <v>#REF!</v>
      </c>
      <c r="II86" s="373" t="e">
        <f>IF(II84&gt;#REF!, "SI", "NO")</f>
        <v>#REF!</v>
      </c>
      <c r="IJ86" s="374"/>
      <c r="IK86" s="374"/>
      <c r="IL86" s="374"/>
      <c r="IM86" s="374"/>
      <c r="IN86" s="374"/>
      <c r="IO86" s="374"/>
      <c r="IP86" s="374"/>
      <c r="IQ86" s="374"/>
      <c r="IR86" s="374"/>
      <c r="IS86" s="374"/>
      <c r="IT86" s="374"/>
      <c r="IU86" s="374"/>
      <c r="IV86" s="374"/>
      <c r="IW86" s="374"/>
      <c r="IX86" s="374"/>
      <c r="IY86" s="374"/>
      <c r="IZ86" s="374"/>
      <c r="JA86" s="374"/>
      <c r="JB86" s="374"/>
      <c r="JC86" s="374"/>
      <c r="JD86" s="374"/>
      <c r="JE86" s="374"/>
      <c r="JF86" s="374"/>
      <c r="JG86" s="374"/>
      <c r="JH86" s="374"/>
      <c r="JI86" s="374"/>
      <c r="JJ86" s="374"/>
      <c r="JK86" s="374"/>
      <c r="JL86" s="374"/>
      <c r="JM86" s="374"/>
      <c r="JN86" s="374"/>
      <c r="JO86" s="374"/>
      <c r="JP86" s="374"/>
      <c r="JQ86" s="374"/>
      <c r="JR86" s="374"/>
      <c r="JS86" s="374"/>
      <c r="JT86" s="374"/>
      <c r="JU86" s="374"/>
      <c r="JV86" s="374"/>
      <c r="JW86" s="374"/>
      <c r="JX86" s="374"/>
      <c r="JY86" s="374"/>
      <c r="JZ86" s="374"/>
      <c r="KA86" s="374"/>
      <c r="KB86" s="374"/>
      <c r="KC86" s="374"/>
      <c r="KD86" s="374"/>
      <c r="KE86" s="374"/>
      <c r="KF86" s="374"/>
      <c r="KG86" s="374"/>
      <c r="KH86" s="374"/>
      <c r="KI86" s="374"/>
      <c r="KJ86" s="374"/>
      <c r="KK86" s="374"/>
      <c r="KL86" s="374"/>
      <c r="KM86" s="374"/>
      <c r="KN86" s="374"/>
      <c r="KO86" s="374"/>
      <c r="KP86" s="374"/>
      <c r="KQ86" s="374"/>
      <c r="KR86" s="374"/>
      <c r="KS86" s="374"/>
      <c r="KT86" s="374"/>
      <c r="KU86" s="374"/>
      <c r="KV86" s="374"/>
      <c r="KW86" s="374"/>
      <c r="KX86" s="374"/>
      <c r="KY86" s="374"/>
      <c r="KZ86" s="374"/>
      <c r="LA86" s="374"/>
      <c r="LB86" s="374"/>
      <c r="LC86" s="374"/>
      <c r="LD86" s="374"/>
      <c r="LE86" s="374"/>
      <c r="LF86" s="374"/>
      <c r="LG86" s="374"/>
      <c r="LH86" s="374"/>
      <c r="LI86" s="374"/>
      <c r="LJ86" s="374"/>
      <c r="LK86" s="374"/>
      <c r="LL86" s="374"/>
      <c r="LM86" s="374"/>
      <c r="LN86" s="374"/>
      <c r="LO86" s="374"/>
      <c r="LP86" s="374"/>
      <c r="LQ86" s="374"/>
      <c r="LR86" s="374"/>
      <c r="LS86" s="374"/>
      <c r="LT86" s="374"/>
      <c r="LU86" s="374"/>
      <c r="LV86" s="374"/>
      <c r="LW86" s="374"/>
      <c r="LX86" s="374"/>
      <c r="LY86" s="374"/>
      <c r="LZ86" s="374"/>
      <c r="MA86" s="374"/>
      <c r="MB86" s="374"/>
      <c r="MC86" s="374"/>
      <c r="MD86" s="374"/>
      <c r="ME86" s="374"/>
      <c r="MF86" s="374"/>
    </row>
    <row r="87" spans="1:408" s="375" customFormat="1" ht="24" thickBot="1">
      <c r="D87" s="371" t="s">
        <v>2</v>
      </c>
      <c r="E87" s="371" t="s">
        <v>1</v>
      </c>
      <c r="F87" s="371" t="s">
        <v>3</v>
      </c>
      <c r="G87" s="371" t="s">
        <v>4</v>
      </c>
      <c r="H87" s="371" t="s">
        <v>5</v>
      </c>
      <c r="I87" s="371" t="s">
        <v>6</v>
      </c>
      <c r="J87" s="371" t="s">
        <v>7</v>
      </c>
      <c r="K87" s="371" t="s">
        <v>8</v>
      </c>
      <c r="L87" s="371" t="s">
        <v>9</v>
      </c>
      <c r="M87" s="371" t="s">
        <v>10</v>
      </c>
      <c r="N87" s="371" t="s">
        <v>11</v>
      </c>
      <c r="O87" s="371" t="s">
        <v>12</v>
      </c>
      <c r="P87" s="371" t="s">
        <v>13</v>
      </c>
      <c r="Q87" s="371" t="s">
        <v>14</v>
      </c>
      <c r="R87" s="371" t="s">
        <v>15</v>
      </c>
      <c r="S87" s="371" t="s">
        <v>16</v>
      </c>
      <c r="T87" s="371" t="s">
        <v>17</v>
      </c>
      <c r="U87" s="371" t="s">
        <v>18</v>
      </c>
      <c r="V87" s="371" t="s">
        <v>19</v>
      </c>
      <c r="W87" s="371" t="s">
        <v>20</v>
      </c>
      <c r="X87" s="371" t="s">
        <v>21</v>
      </c>
      <c r="Y87" s="371" t="s">
        <v>22</v>
      </c>
      <c r="Z87" s="371" t="s">
        <v>23</v>
      </c>
      <c r="AA87" s="371" t="s">
        <v>24</v>
      </c>
      <c r="AB87" s="371" t="s">
        <v>25</v>
      </c>
      <c r="AC87" s="371" t="s">
        <v>26</v>
      </c>
      <c r="AD87" s="371" t="s">
        <v>27</v>
      </c>
      <c r="AE87" s="371" t="s">
        <v>28</v>
      </c>
      <c r="AF87" s="371" t="s">
        <v>29</v>
      </c>
      <c r="AG87" s="371" t="s">
        <v>30</v>
      </c>
      <c r="AH87" s="371" t="s">
        <v>31</v>
      </c>
      <c r="AI87" s="371" t="s">
        <v>32</v>
      </c>
      <c r="AJ87" s="371" t="s">
        <v>33</v>
      </c>
      <c r="AK87" s="371" t="s">
        <v>34</v>
      </c>
      <c r="AL87" s="371" t="s">
        <v>35</v>
      </c>
      <c r="AM87" s="371" t="s">
        <v>36</v>
      </c>
      <c r="AN87" s="371" t="s">
        <v>37</v>
      </c>
      <c r="AO87" s="371" t="s">
        <v>38</v>
      </c>
      <c r="AP87" s="371" t="s">
        <v>39</v>
      </c>
      <c r="AQ87" s="371" t="s">
        <v>40</v>
      </c>
      <c r="AR87" s="371" t="s">
        <v>41</v>
      </c>
      <c r="AS87" s="371" t="s">
        <v>42</v>
      </c>
      <c r="AT87" s="371" t="s">
        <v>43</v>
      </c>
      <c r="AU87" s="371" t="s">
        <v>44</v>
      </c>
      <c r="AV87" s="371" t="s">
        <v>45</v>
      </c>
      <c r="AW87" s="371" t="s">
        <v>46</v>
      </c>
      <c r="AX87" s="371" t="s">
        <v>47</v>
      </c>
      <c r="AY87" s="371" t="s">
        <v>48</v>
      </c>
      <c r="AZ87" s="371" t="s">
        <v>49</v>
      </c>
      <c r="BA87" s="371" t="s">
        <v>50</v>
      </c>
      <c r="BB87" s="371" t="s">
        <v>51</v>
      </c>
      <c r="BC87" s="371" t="s">
        <v>60</v>
      </c>
      <c r="BD87" s="371" t="s">
        <v>61</v>
      </c>
      <c r="BE87" s="371" t="s">
        <v>62</v>
      </c>
      <c r="BF87" s="371" t="s">
        <v>63</v>
      </c>
      <c r="BG87" s="371" t="s">
        <v>64</v>
      </c>
      <c r="BH87" s="371" t="s">
        <v>65</v>
      </c>
      <c r="BI87" s="371" t="s">
        <v>66</v>
      </c>
      <c r="BJ87" s="371" t="s">
        <v>67</v>
      </c>
      <c r="BK87" s="371" t="s">
        <v>68</v>
      </c>
      <c r="BL87" s="371" t="s">
        <v>69</v>
      </c>
      <c r="BM87" s="371" t="s">
        <v>70</v>
      </c>
      <c r="BN87" s="371" t="s">
        <v>71</v>
      </c>
      <c r="BO87" s="371" t="s">
        <v>72</v>
      </c>
      <c r="BP87" s="371" t="s">
        <v>73</v>
      </c>
      <c r="BQ87" s="371" t="s">
        <v>74</v>
      </c>
      <c r="BR87" s="371" t="s">
        <v>75</v>
      </c>
      <c r="BS87" s="371" t="s">
        <v>76</v>
      </c>
      <c r="BT87" s="371" t="s">
        <v>77</v>
      </c>
      <c r="BU87" s="371" t="s">
        <v>78</v>
      </c>
      <c r="BV87" s="371" t="s">
        <v>79</v>
      </c>
      <c r="BW87" s="371" t="s">
        <v>80</v>
      </c>
      <c r="BX87" s="371" t="s">
        <v>81</v>
      </c>
      <c r="BY87" s="371" t="s">
        <v>82</v>
      </c>
      <c r="BZ87" s="371" t="s">
        <v>83</v>
      </c>
      <c r="CA87" s="371" t="s">
        <v>84</v>
      </c>
      <c r="CB87" s="371" t="s">
        <v>85</v>
      </c>
      <c r="CC87" s="371" t="s">
        <v>86</v>
      </c>
      <c r="CD87" s="371" t="s">
        <v>87</v>
      </c>
      <c r="CE87" s="371" t="s">
        <v>88</v>
      </c>
      <c r="CF87" s="371" t="s">
        <v>89</v>
      </c>
      <c r="CG87" s="371" t="s">
        <v>90</v>
      </c>
      <c r="CH87" s="371" t="s">
        <v>91</v>
      </c>
      <c r="CI87" s="371" t="s">
        <v>92</v>
      </c>
      <c r="CJ87" s="371" t="s">
        <v>93</v>
      </c>
      <c r="CK87" s="371" t="s">
        <v>94</v>
      </c>
      <c r="CL87" s="371" t="s">
        <v>95</v>
      </c>
      <c r="CM87" s="371" t="s">
        <v>96</v>
      </c>
      <c r="CN87" s="371" t="s">
        <v>97</v>
      </c>
      <c r="CO87" s="371" t="s">
        <v>98</v>
      </c>
      <c r="CP87" s="371" t="s">
        <v>99</v>
      </c>
      <c r="CQ87" s="371" t="s">
        <v>100</v>
      </c>
      <c r="CR87" s="371" t="s">
        <v>101</v>
      </c>
      <c r="CS87" s="371" t="s">
        <v>102</v>
      </c>
      <c r="CT87" s="371" t="s">
        <v>103</v>
      </c>
      <c r="CU87" s="371" t="s">
        <v>104</v>
      </c>
      <c r="CV87" s="371" t="s">
        <v>105</v>
      </c>
      <c r="CW87" s="371" t="s">
        <v>106</v>
      </c>
      <c r="CX87" s="371" t="s">
        <v>107</v>
      </c>
      <c r="CY87" s="371" t="s">
        <v>108</v>
      </c>
      <c r="CZ87" s="371" t="s">
        <v>109</v>
      </c>
      <c r="DA87" s="371" t="s">
        <v>110</v>
      </c>
      <c r="DB87" s="371" t="s">
        <v>111</v>
      </c>
      <c r="DC87" s="371" t="s">
        <v>112</v>
      </c>
      <c r="DD87" s="371" t="s">
        <v>113</v>
      </c>
      <c r="DE87" s="371" t="s">
        <v>114</v>
      </c>
      <c r="DF87" s="371" t="s">
        <v>115</v>
      </c>
      <c r="DG87" s="371" t="s">
        <v>116</v>
      </c>
      <c r="DH87" s="371" t="s">
        <v>117</v>
      </c>
      <c r="DI87" s="371" t="s">
        <v>118</v>
      </c>
      <c r="DJ87" s="371" t="s">
        <v>119</v>
      </c>
      <c r="DK87" s="371" t="s">
        <v>120</v>
      </c>
      <c r="DL87" s="371" t="s">
        <v>121</v>
      </c>
      <c r="DM87" s="371" t="s">
        <v>122</v>
      </c>
      <c r="DN87" s="371" t="s">
        <v>123</v>
      </c>
      <c r="DO87" s="371" t="s">
        <v>124</v>
      </c>
      <c r="DP87" s="371" t="s">
        <v>125</v>
      </c>
      <c r="DQ87" s="371" t="s">
        <v>126</v>
      </c>
      <c r="DR87" s="371" t="s">
        <v>127</v>
      </c>
      <c r="DS87" s="371" t="s">
        <v>128</v>
      </c>
      <c r="DT87" s="371" t="s">
        <v>129</v>
      </c>
      <c r="DU87" s="371" t="s">
        <v>130</v>
      </c>
      <c r="DV87" s="371" t="s">
        <v>131</v>
      </c>
      <c r="DW87" s="371" t="s">
        <v>132</v>
      </c>
      <c r="DX87" s="371" t="s">
        <v>133</v>
      </c>
      <c r="DY87" s="371" t="s">
        <v>134</v>
      </c>
      <c r="DZ87" s="371" t="s">
        <v>135</v>
      </c>
      <c r="EA87" s="371" t="s">
        <v>136</v>
      </c>
      <c r="EB87" s="371" t="s">
        <v>137</v>
      </c>
      <c r="EC87" s="371" t="s">
        <v>138</v>
      </c>
      <c r="ED87" s="371" t="s">
        <v>139</v>
      </c>
      <c r="EE87" s="371" t="s">
        <v>140</v>
      </c>
      <c r="EF87" s="371" t="s">
        <v>141</v>
      </c>
      <c r="EG87" s="371" t="s">
        <v>142</v>
      </c>
      <c r="EH87" s="371" t="s">
        <v>143</v>
      </c>
      <c r="EI87" s="371" t="s">
        <v>144</v>
      </c>
      <c r="EJ87" s="371" t="s">
        <v>145</v>
      </c>
      <c r="EK87" s="371" t="s">
        <v>146</v>
      </c>
      <c r="EL87" s="371" t="s">
        <v>147</v>
      </c>
      <c r="EM87" s="371" t="s">
        <v>148</v>
      </c>
      <c r="EN87" s="371" t="s">
        <v>149</v>
      </c>
      <c r="EO87" s="371" t="s">
        <v>150</v>
      </c>
      <c r="EP87" s="371" t="s">
        <v>151</v>
      </c>
      <c r="EQ87" s="371" t="s">
        <v>152</v>
      </c>
      <c r="ER87" s="371" t="s">
        <v>153</v>
      </c>
      <c r="ES87" s="371" t="s">
        <v>154</v>
      </c>
      <c r="ET87" s="371" t="s">
        <v>155</v>
      </c>
      <c r="EU87" s="371" t="s">
        <v>156</v>
      </c>
      <c r="EV87" s="371" t="s">
        <v>157</v>
      </c>
      <c r="EW87" s="371" t="s">
        <v>158</v>
      </c>
      <c r="EX87" s="371" t="s">
        <v>159</v>
      </c>
      <c r="EY87" s="371" t="s">
        <v>160</v>
      </c>
      <c r="EZ87" s="371" t="s">
        <v>161</v>
      </c>
      <c r="FA87" s="371" t="s">
        <v>162</v>
      </c>
      <c r="FB87" s="371" t="s">
        <v>163</v>
      </c>
      <c r="FC87" s="371" t="s">
        <v>164</v>
      </c>
      <c r="FD87" s="371" t="s">
        <v>165</v>
      </c>
      <c r="FE87" s="371" t="s">
        <v>166</v>
      </c>
      <c r="FF87" s="371" t="s">
        <v>167</v>
      </c>
      <c r="FG87" s="371" t="s">
        <v>168</v>
      </c>
      <c r="FH87" s="371" t="s">
        <v>169</v>
      </c>
      <c r="FI87" s="371" t="s">
        <v>170</v>
      </c>
      <c r="FJ87" s="371" t="s">
        <v>171</v>
      </c>
      <c r="FK87" s="371" t="s">
        <v>172</v>
      </c>
      <c r="FL87" s="371" t="s">
        <v>173</v>
      </c>
      <c r="FM87" s="371" t="s">
        <v>174</v>
      </c>
      <c r="FN87" s="371" t="s">
        <v>175</v>
      </c>
      <c r="FO87" s="371" t="s">
        <v>176</v>
      </c>
      <c r="FP87" s="371" t="s">
        <v>177</v>
      </c>
      <c r="FQ87" s="371" t="s">
        <v>178</v>
      </c>
      <c r="FR87" s="371" t="s">
        <v>179</v>
      </c>
      <c r="FS87" s="371" t="s">
        <v>180</v>
      </c>
      <c r="FT87" s="371" t="s">
        <v>181</v>
      </c>
      <c r="FU87" s="371" t="s">
        <v>182</v>
      </c>
      <c r="FV87" s="371" t="s">
        <v>183</v>
      </c>
      <c r="FW87" s="371" t="s">
        <v>184</v>
      </c>
      <c r="FX87" s="371" t="s">
        <v>185</v>
      </c>
      <c r="FY87" s="371" t="s">
        <v>186</v>
      </c>
      <c r="FZ87" s="371" t="s">
        <v>187</v>
      </c>
      <c r="GA87" s="371" t="s">
        <v>188</v>
      </c>
      <c r="GB87" s="371" t="s">
        <v>189</v>
      </c>
      <c r="GC87" s="371" t="s">
        <v>190</v>
      </c>
      <c r="GD87" s="371" t="s">
        <v>191</v>
      </c>
      <c r="GE87" s="371" t="s">
        <v>192</v>
      </c>
      <c r="GF87" s="371" t="s">
        <v>193</v>
      </c>
      <c r="GG87" s="371" t="s">
        <v>194</v>
      </c>
      <c r="GH87" s="371" t="s">
        <v>195</v>
      </c>
      <c r="GI87" s="371" t="s">
        <v>196</v>
      </c>
      <c r="GJ87" s="371" t="s">
        <v>197</v>
      </c>
      <c r="GK87" s="371" t="s">
        <v>198</v>
      </c>
      <c r="GL87" s="371" t="s">
        <v>199</v>
      </c>
      <c r="GM87" s="371" t="s">
        <v>200</v>
      </c>
      <c r="GN87" s="371" t="s">
        <v>201</v>
      </c>
      <c r="GO87" s="371" t="s">
        <v>202</v>
      </c>
      <c r="GP87" s="371" t="s">
        <v>203</v>
      </c>
      <c r="GQ87" s="371" t="s">
        <v>204</v>
      </c>
      <c r="GR87" s="371" t="s">
        <v>205</v>
      </c>
      <c r="GS87" s="371" t="s">
        <v>206</v>
      </c>
      <c r="GT87" s="371" t="s">
        <v>207</v>
      </c>
      <c r="GU87" s="371" t="s">
        <v>208</v>
      </c>
      <c r="GV87" s="371" t="s">
        <v>209</v>
      </c>
      <c r="GW87" s="371" t="s">
        <v>210</v>
      </c>
      <c r="GX87" s="371" t="s">
        <v>211</v>
      </c>
      <c r="GY87" s="371" t="s">
        <v>212</v>
      </c>
      <c r="GZ87" s="371" t="s">
        <v>213</v>
      </c>
      <c r="HA87" s="371" t="s">
        <v>214</v>
      </c>
      <c r="HB87" s="371" t="s">
        <v>215</v>
      </c>
      <c r="HC87" s="371" t="s">
        <v>216</v>
      </c>
      <c r="HD87" s="371" t="s">
        <v>217</v>
      </c>
      <c r="HE87" s="371" t="s">
        <v>218</v>
      </c>
      <c r="HF87" s="371" t="s">
        <v>219</v>
      </c>
      <c r="HG87" s="371" t="s">
        <v>220</v>
      </c>
      <c r="HH87" s="371" t="s">
        <v>221</v>
      </c>
      <c r="HI87" s="371" t="s">
        <v>222</v>
      </c>
      <c r="HJ87" s="371" t="s">
        <v>223</v>
      </c>
      <c r="HK87" s="371" t="s">
        <v>224</v>
      </c>
      <c r="HL87" s="371" t="s">
        <v>225</v>
      </c>
      <c r="HM87" s="371" t="s">
        <v>226</v>
      </c>
      <c r="HN87" s="371" t="s">
        <v>227</v>
      </c>
      <c r="HO87" s="371" t="s">
        <v>228</v>
      </c>
      <c r="HP87" s="371" t="s">
        <v>229</v>
      </c>
      <c r="HQ87" s="371" t="s">
        <v>230</v>
      </c>
      <c r="HR87" s="371" t="s">
        <v>231</v>
      </c>
      <c r="HS87" s="371" t="s">
        <v>232</v>
      </c>
      <c r="HT87" s="371" t="s">
        <v>233</v>
      </c>
      <c r="HU87" s="371" t="s">
        <v>234</v>
      </c>
      <c r="HV87" s="371" t="s">
        <v>235</v>
      </c>
      <c r="HW87" s="371" t="s">
        <v>236</v>
      </c>
      <c r="HX87" s="371" t="s">
        <v>237</v>
      </c>
      <c r="HY87" s="371" t="s">
        <v>238</v>
      </c>
      <c r="HZ87" s="371" t="s">
        <v>239</v>
      </c>
      <c r="IA87" s="371" t="s">
        <v>240</v>
      </c>
      <c r="IB87" s="371" t="s">
        <v>241</v>
      </c>
      <c r="IC87" s="371" t="s">
        <v>242</v>
      </c>
      <c r="ID87" s="371" t="s">
        <v>243</v>
      </c>
      <c r="IE87" s="371" t="s">
        <v>244</v>
      </c>
      <c r="IF87" s="371" t="s">
        <v>245</v>
      </c>
      <c r="IG87" s="371" t="s">
        <v>246</v>
      </c>
      <c r="IH87" s="371" t="s">
        <v>247</v>
      </c>
      <c r="II87" s="371" t="s">
        <v>248</v>
      </c>
      <c r="IJ87" s="376" t="s">
        <v>254</v>
      </c>
      <c r="IK87" s="376" t="s">
        <v>255</v>
      </c>
      <c r="IL87" s="376" t="s">
        <v>256</v>
      </c>
      <c r="IM87" s="376" t="s">
        <v>257</v>
      </c>
      <c r="IN87" s="376" t="s">
        <v>258</v>
      </c>
      <c r="IO87" s="376" t="s">
        <v>259</v>
      </c>
      <c r="IP87" s="376" t="s">
        <v>260</v>
      </c>
      <c r="IQ87" s="376" t="s">
        <v>261</v>
      </c>
      <c r="IR87" s="376" t="s">
        <v>262</v>
      </c>
      <c r="IS87" s="376" t="s">
        <v>263</v>
      </c>
      <c r="IT87" s="376" t="s">
        <v>264</v>
      </c>
      <c r="IU87" s="376" t="s">
        <v>265</v>
      </c>
      <c r="IV87" s="376" t="s">
        <v>266</v>
      </c>
      <c r="IW87" s="376" t="s">
        <v>267</v>
      </c>
      <c r="IX87" s="376" t="s">
        <v>268</v>
      </c>
      <c r="IY87" s="376" t="s">
        <v>269</v>
      </c>
      <c r="IZ87" s="376" t="s">
        <v>270</v>
      </c>
      <c r="JA87" s="376" t="s">
        <v>271</v>
      </c>
      <c r="JB87" s="376" t="s">
        <v>272</v>
      </c>
      <c r="JC87" s="376" t="s">
        <v>273</v>
      </c>
      <c r="JD87" s="376" t="s">
        <v>274</v>
      </c>
      <c r="JE87" s="376" t="s">
        <v>275</v>
      </c>
      <c r="JF87" s="376" t="s">
        <v>276</v>
      </c>
      <c r="JG87" s="376" t="s">
        <v>277</v>
      </c>
      <c r="JH87" s="376" t="s">
        <v>278</v>
      </c>
      <c r="JI87" s="376" t="s">
        <v>279</v>
      </c>
      <c r="JJ87" s="376" t="s">
        <v>280</v>
      </c>
      <c r="JK87" s="376" t="s">
        <v>281</v>
      </c>
      <c r="JL87" s="376" t="s">
        <v>282</v>
      </c>
      <c r="JM87" s="376" t="s">
        <v>283</v>
      </c>
      <c r="JN87" s="376" t="s">
        <v>284</v>
      </c>
      <c r="JO87" s="376" t="s">
        <v>285</v>
      </c>
      <c r="JP87" s="376" t="s">
        <v>286</v>
      </c>
      <c r="JQ87" s="376" t="s">
        <v>287</v>
      </c>
      <c r="JR87" s="376" t="s">
        <v>288</v>
      </c>
      <c r="JS87" s="376" t="s">
        <v>289</v>
      </c>
      <c r="JT87" s="376" t="s">
        <v>290</v>
      </c>
      <c r="JU87" s="376" t="s">
        <v>291</v>
      </c>
      <c r="JV87" s="376" t="s">
        <v>292</v>
      </c>
      <c r="JW87" s="376" t="s">
        <v>293</v>
      </c>
      <c r="JX87" s="376" t="s">
        <v>294</v>
      </c>
      <c r="JY87" s="376" t="s">
        <v>295</v>
      </c>
      <c r="JZ87" s="376" t="s">
        <v>296</v>
      </c>
      <c r="KA87" s="376" t="s">
        <v>297</v>
      </c>
      <c r="KB87" s="376" t="s">
        <v>298</v>
      </c>
      <c r="KC87" s="376" t="s">
        <v>299</v>
      </c>
      <c r="KD87" s="376" t="s">
        <v>300</v>
      </c>
      <c r="KE87" s="376" t="s">
        <v>301</v>
      </c>
      <c r="KF87" s="376" t="s">
        <v>302</v>
      </c>
      <c r="KG87" s="376" t="s">
        <v>303</v>
      </c>
      <c r="KH87" s="376" t="s">
        <v>304</v>
      </c>
      <c r="KI87" s="376" t="s">
        <v>305</v>
      </c>
      <c r="KJ87" s="376" t="s">
        <v>306</v>
      </c>
      <c r="KK87" s="376" t="s">
        <v>307</v>
      </c>
      <c r="KL87" s="376" t="s">
        <v>308</v>
      </c>
      <c r="KM87" s="376" t="s">
        <v>309</v>
      </c>
      <c r="KN87" s="376" t="s">
        <v>310</v>
      </c>
      <c r="KO87" s="376" t="s">
        <v>311</v>
      </c>
      <c r="KP87" s="376" t="s">
        <v>312</v>
      </c>
      <c r="KQ87" s="376" t="s">
        <v>313</v>
      </c>
      <c r="KR87" s="376" t="s">
        <v>314</v>
      </c>
      <c r="KS87" s="376" t="s">
        <v>315</v>
      </c>
      <c r="KT87" s="376" t="s">
        <v>316</v>
      </c>
      <c r="KU87" s="376" t="s">
        <v>317</v>
      </c>
      <c r="KV87" s="376" t="s">
        <v>318</v>
      </c>
      <c r="KW87" s="376" t="s">
        <v>319</v>
      </c>
      <c r="KX87" s="376" t="s">
        <v>320</v>
      </c>
      <c r="KY87" s="376" t="s">
        <v>321</v>
      </c>
      <c r="KZ87" s="376" t="s">
        <v>322</v>
      </c>
      <c r="LA87" s="376" t="s">
        <v>323</v>
      </c>
      <c r="LB87" s="376" t="s">
        <v>324</v>
      </c>
      <c r="LC87" s="376" t="s">
        <v>325</v>
      </c>
      <c r="LD87" s="376" t="s">
        <v>326</v>
      </c>
      <c r="LE87" s="376" t="s">
        <v>327</v>
      </c>
      <c r="LF87" s="376" t="s">
        <v>328</v>
      </c>
      <c r="LG87" s="376" t="s">
        <v>329</v>
      </c>
      <c r="LH87" s="376" t="s">
        <v>330</v>
      </c>
      <c r="LI87" s="376" t="s">
        <v>331</v>
      </c>
      <c r="LJ87" s="376" t="s">
        <v>332</v>
      </c>
      <c r="LK87" s="376" t="s">
        <v>333</v>
      </c>
      <c r="LL87" s="376" t="s">
        <v>334</v>
      </c>
      <c r="LM87" s="376" t="s">
        <v>335</v>
      </c>
      <c r="LN87" s="376" t="s">
        <v>336</v>
      </c>
      <c r="LO87" s="376" t="s">
        <v>337</v>
      </c>
      <c r="LP87" s="376" t="s">
        <v>338</v>
      </c>
      <c r="LQ87" s="376" t="s">
        <v>339</v>
      </c>
      <c r="LR87" s="376" t="s">
        <v>340</v>
      </c>
      <c r="LS87" s="376" t="s">
        <v>341</v>
      </c>
      <c r="LT87" s="376" t="s">
        <v>342</v>
      </c>
      <c r="LU87" s="376" t="s">
        <v>343</v>
      </c>
      <c r="LV87" s="376" t="s">
        <v>344</v>
      </c>
      <c r="LW87" s="376" t="s">
        <v>345</v>
      </c>
      <c r="LX87" s="376" t="s">
        <v>346</v>
      </c>
      <c r="LY87" s="376" t="s">
        <v>347</v>
      </c>
      <c r="LZ87" s="376" t="s">
        <v>348</v>
      </c>
      <c r="MA87" s="376" t="s">
        <v>349</v>
      </c>
      <c r="MB87" s="376" t="s">
        <v>350</v>
      </c>
      <c r="MC87" s="376" t="s">
        <v>351</v>
      </c>
      <c r="MD87" s="376" t="s">
        <v>352</v>
      </c>
      <c r="ME87" s="376" t="s">
        <v>353</v>
      </c>
      <c r="MF87" s="376" t="s">
        <v>354</v>
      </c>
      <c r="MG87" s="371" t="s">
        <v>355</v>
      </c>
      <c r="MH87" s="371" t="s">
        <v>356</v>
      </c>
      <c r="MI87" s="371" t="s">
        <v>357</v>
      </c>
      <c r="MJ87" s="371" t="s">
        <v>358</v>
      </c>
      <c r="MK87" s="371" t="s">
        <v>359</v>
      </c>
      <c r="ML87" s="371" t="s">
        <v>360</v>
      </c>
      <c r="MM87" s="371" t="s">
        <v>361</v>
      </c>
      <c r="MN87" s="371" t="s">
        <v>362</v>
      </c>
      <c r="MO87" s="371" t="s">
        <v>363</v>
      </c>
      <c r="MP87" s="371" t="s">
        <v>364</v>
      </c>
      <c r="MQ87" s="371" t="s">
        <v>365</v>
      </c>
      <c r="MR87" s="371" t="s">
        <v>366</v>
      </c>
      <c r="MS87" s="371" t="s">
        <v>367</v>
      </c>
      <c r="MT87" s="371" t="s">
        <v>368</v>
      </c>
      <c r="MU87" s="371" t="s">
        <v>369</v>
      </c>
      <c r="MV87" s="371" t="s">
        <v>370</v>
      </c>
      <c r="MW87" s="371" t="s">
        <v>371</v>
      </c>
      <c r="MX87" s="371" t="s">
        <v>372</v>
      </c>
      <c r="MY87" s="371" t="s">
        <v>373</v>
      </c>
      <c r="MZ87" s="371" t="s">
        <v>374</v>
      </c>
      <c r="NA87" s="371" t="s">
        <v>375</v>
      </c>
      <c r="NB87" s="371" t="s">
        <v>376</v>
      </c>
      <c r="NC87" s="371" t="s">
        <v>377</v>
      </c>
      <c r="ND87" s="371" t="s">
        <v>378</v>
      </c>
      <c r="NE87" s="371" t="s">
        <v>379</v>
      </c>
      <c r="NF87" s="371" t="s">
        <v>380</v>
      </c>
      <c r="NG87" s="371" t="s">
        <v>381</v>
      </c>
      <c r="NH87" s="371" t="s">
        <v>382</v>
      </c>
      <c r="NI87" s="371" t="s">
        <v>383</v>
      </c>
      <c r="NJ87" s="371" t="s">
        <v>384</v>
      </c>
      <c r="NK87" s="371" t="s">
        <v>385</v>
      </c>
      <c r="NL87" s="371" t="s">
        <v>386</v>
      </c>
      <c r="NM87" s="371" t="s">
        <v>387</v>
      </c>
      <c r="NN87" s="371" t="s">
        <v>388</v>
      </c>
      <c r="NO87" s="371" t="s">
        <v>389</v>
      </c>
      <c r="NP87" s="371" t="s">
        <v>390</v>
      </c>
      <c r="NQ87" s="371" t="s">
        <v>391</v>
      </c>
      <c r="NR87" s="371" t="s">
        <v>392</v>
      </c>
      <c r="NS87" s="371" t="s">
        <v>393</v>
      </c>
      <c r="NT87" s="371" t="s">
        <v>394</v>
      </c>
      <c r="NU87" s="371" t="s">
        <v>395</v>
      </c>
      <c r="NV87" s="371" t="s">
        <v>396</v>
      </c>
      <c r="NW87" s="371" t="s">
        <v>397</v>
      </c>
      <c r="NX87" s="371" t="s">
        <v>398</v>
      </c>
      <c r="NY87" s="371" t="s">
        <v>399</v>
      </c>
      <c r="NZ87" s="371" t="s">
        <v>400</v>
      </c>
      <c r="OA87" s="371" t="s">
        <v>401</v>
      </c>
      <c r="OB87" s="371" t="s">
        <v>402</v>
      </c>
      <c r="OC87" s="371" t="s">
        <v>403</v>
      </c>
      <c r="OD87" s="371" t="s">
        <v>404</v>
      </c>
      <c r="OE87" s="371" t="s">
        <v>405</v>
      </c>
      <c r="OF87" s="371" t="s">
        <v>406</v>
      </c>
      <c r="OG87" s="371" t="s">
        <v>407</v>
      </c>
      <c r="OH87" s="371" t="s">
        <v>408</v>
      </c>
      <c r="OI87" s="371" t="s">
        <v>409</v>
      </c>
      <c r="OJ87" s="371" t="s">
        <v>410</v>
      </c>
      <c r="OK87" s="371" t="s">
        <v>411</v>
      </c>
      <c r="OL87" s="371" t="s">
        <v>412</v>
      </c>
      <c r="OM87" s="371" t="s">
        <v>413</v>
      </c>
      <c r="ON87" s="371" t="s">
        <v>414</v>
      </c>
      <c r="OO87" s="371" t="s">
        <v>415</v>
      </c>
      <c r="OP87" s="371" t="s">
        <v>416</v>
      </c>
      <c r="OQ87" s="371" t="s">
        <v>417</v>
      </c>
      <c r="OR87" s="371" t="s">
        <v>418</v>
      </c>
    </row>
    <row r="88" spans="1:408" s="350" customFormat="1" ht="20.25" customHeight="1" thickBot="1">
      <c r="A88" s="348" t="s">
        <v>816</v>
      </c>
      <c r="B88" s="349"/>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c r="CO88" s="351"/>
      <c r="CP88" s="351"/>
      <c r="CQ88" s="351"/>
      <c r="CR88" s="351"/>
      <c r="CS88" s="351"/>
      <c r="CT88" s="351"/>
      <c r="CU88" s="351"/>
      <c r="CV88" s="351"/>
      <c r="CW88" s="351"/>
      <c r="CX88" s="351"/>
      <c r="CY88" s="351"/>
      <c r="CZ88" s="351"/>
      <c r="DA88" s="351"/>
      <c r="DB88" s="351"/>
      <c r="DC88" s="351"/>
      <c r="DD88" s="351"/>
      <c r="DE88" s="351"/>
      <c r="DF88" s="351"/>
      <c r="DG88" s="351"/>
      <c r="DH88" s="351"/>
      <c r="DI88" s="351"/>
      <c r="DJ88" s="351"/>
      <c r="DK88" s="351"/>
      <c r="DL88" s="351"/>
      <c r="DM88" s="351"/>
      <c r="DN88" s="351"/>
      <c r="DO88" s="351"/>
      <c r="DP88" s="351"/>
      <c r="DQ88" s="351"/>
      <c r="DR88" s="351"/>
      <c r="DS88" s="351"/>
      <c r="DT88" s="351"/>
      <c r="DU88" s="351"/>
      <c r="DV88" s="351"/>
      <c r="DW88" s="351"/>
      <c r="DX88" s="351"/>
      <c r="DY88" s="351"/>
      <c r="DZ88" s="351"/>
      <c r="EA88" s="351"/>
      <c r="EB88" s="351"/>
      <c r="EC88" s="351"/>
      <c r="ED88" s="351"/>
      <c r="EE88" s="351"/>
      <c r="EF88" s="351"/>
      <c r="EG88" s="351"/>
      <c r="EH88" s="351"/>
      <c r="EI88" s="351"/>
      <c r="EJ88" s="351"/>
      <c r="EK88" s="351"/>
      <c r="EL88" s="351"/>
      <c r="EM88" s="351"/>
      <c r="EN88" s="351"/>
      <c r="EO88" s="351"/>
      <c r="EP88" s="351"/>
      <c r="EQ88" s="351"/>
      <c r="ER88" s="351"/>
      <c r="ES88" s="351"/>
      <c r="ET88" s="351"/>
      <c r="EU88" s="351"/>
      <c r="EV88" s="351"/>
      <c r="EW88" s="351"/>
      <c r="EX88" s="351"/>
      <c r="EY88" s="351"/>
      <c r="EZ88" s="351"/>
      <c r="FA88" s="351"/>
      <c r="FB88" s="351"/>
      <c r="FC88" s="351"/>
      <c r="FD88" s="351"/>
      <c r="FE88" s="351"/>
      <c r="FF88" s="351"/>
      <c r="FG88" s="351"/>
      <c r="FH88" s="351"/>
      <c r="FI88" s="351"/>
      <c r="FJ88" s="351"/>
      <c r="FK88" s="351"/>
      <c r="FL88" s="351"/>
      <c r="FM88" s="351"/>
      <c r="FN88" s="351"/>
      <c r="FO88" s="351"/>
      <c r="FP88" s="351"/>
      <c r="FQ88" s="351"/>
      <c r="FR88" s="351"/>
      <c r="FS88" s="351"/>
      <c r="FT88" s="351"/>
      <c r="FU88" s="351"/>
      <c r="FV88" s="351"/>
      <c r="FW88" s="351"/>
      <c r="FX88" s="351"/>
      <c r="FY88" s="351"/>
      <c r="FZ88" s="351"/>
      <c r="GA88" s="351"/>
      <c r="GB88" s="351"/>
      <c r="GC88" s="351"/>
      <c r="GD88" s="351"/>
      <c r="GE88" s="351"/>
      <c r="GF88" s="351"/>
      <c r="GG88" s="351"/>
      <c r="GH88" s="351"/>
      <c r="GI88" s="351"/>
      <c r="GJ88" s="351"/>
      <c r="GK88" s="351"/>
      <c r="GL88" s="351"/>
      <c r="GM88" s="351"/>
      <c r="GN88" s="351"/>
      <c r="GO88" s="351"/>
      <c r="GP88" s="351"/>
      <c r="GQ88" s="351"/>
      <c r="GR88" s="351"/>
      <c r="GS88" s="351"/>
      <c r="GT88" s="351"/>
      <c r="GU88" s="351"/>
      <c r="GV88" s="351"/>
      <c r="GW88" s="351"/>
      <c r="GX88" s="351"/>
      <c r="GY88" s="351"/>
      <c r="GZ88" s="351"/>
      <c r="HA88" s="351"/>
      <c r="HB88" s="351"/>
      <c r="HC88" s="351"/>
      <c r="HD88" s="351"/>
      <c r="HE88" s="351"/>
      <c r="HF88" s="351"/>
      <c r="HG88" s="351"/>
      <c r="HH88" s="351"/>
      <c r="HI88" s="351"/>
      <c r="HJ88" s="351"/>
      <c r="HK88" s="351"/>
      <c r="HL88" s="351"/>
      <c r="HM88" s="351"/>
      <c r="HN88" s="351"/>
      <c r="HO88" s="351"/>
      <c r="HP88" s="351"/>
      <c r="HQ88" s="351"/>
      <c r="HR88" s="351"/>
      <c r="HS88" s="351"/>
      <c r="HT88" s="351"/>
      <c r="HU88" s="351"/>
      <c r="HV88" s="351"/>
      <c r="HW88" s="351"/>
      <c r="HX88" s="351"/>
      <c r="HY88" s="351"/>
      <c r="HZ88" s="351"/>
      <c r="IA88" s="351"/>
      <c r="IB88" s="351"/>
      <c r="IC88" s="351"/>
      <c r="ID88" s="351"/>
      <c r="IE88" s="351"/>
      <c r="IF88" s="351"/>
      <c r="IG88" s="351"/>
      <c r="IH88" s="351"/>
      <c r="II88" s="351"/>
      <c r="IJ88" s="352"/>
      <c r="IK88" s="352"/>
      <c r="IL88" s="352"/>
      <c r="IM88" s="352"/>
      <c r="IN88" s="352"/>
      <c r="IO88" s="352"/>
      <c r="IP88" s="352"/>
      <c r="IQ88" s="352"/>
      <c r="IR88" s="352"/>
      <c r="IS88" s="352"/>
      <c r="IT88" s="352"/>
      <c r="IU88" s="352"/>
      <c r="IV88" s="352"/>
      <c r="IW88" s="352"/>
      <c r="IX88" s="352"/>
      <c r="IY88" s="352"/>
      <c r="IZ88" s="352"/>
      <c r="JA88" s="352"/>
      <c r="JB88" s="352"/>
      <c r="JC88" s="352"/>
      <c r="JD88" s="352"/>
      <c r="JE88" s="352"/>
      <c r="JF88" s="352"/>
      <c r="JG88" s="352"/>
      <c r="JH88" s="352"/>
      <c r="JI88" s="352"/>
      <c r="JJ88" s="352"/>
      <c r="JK88" s="352"/>
      <c r="JL88" s="352"/>
      <c r="JM88" s="352"/>
      <c r="JN88" s="352"/>
      <c r="JO88" s="352"/>
      <c r="JP88" s="352"/>
      <c r="JQ88" s="352"/>
      <c r="JR88" s="352"/>
      <c r="JS88" s="352"/>
      <c r="JT88" s="352"/>
      <c r="JU88" s="352"/>
      <c r="JV88" s="352"/>
      <c r="JW88" s="352"/>
      <c r="JX88" s="352"/>
      <c r="JY88" s="352"/>
      <c r="JZ88" s="352"/>
      <c r="KA88" s="352"/>
      <c r="KB88" s="352"/>
      <c r="KC88" s="352"/>
      <c r="KD88" s="352"/>
      <c r="KE88" s="352"/>
      <c r="KF88" s="352"/>
      <c r="KG88" s="352"/>
      <c r="KH88" s="352"/>
      <c r="KI88" s="352"/>
      <c r="KJ88" s="352"/>
      <c r="KK88" s="352"/>
      <c r="KL88" s="352"/>
      <c r="KM88" s="352"/>
      <c r="KN88" s="352"/>
      <c r="KO88" s="352"/>
      <c r="KP88" s="352"/>
      <c r="KQ88" s="352"/>
      <c r="KR88" s="352"/>
      <c r="KS88" s="352"/>
      <c r="KT88" s="352"/>
      <c r="KU88" s="352"/>
      <c r="KV88" s="352"/>
      <c r="KW88" s="352"/>
      <c r="KX88" s="352"/>
      <c r="KY88" s="352"/>
      <c r="KZ88" s="352"/>
      <c r="LA88" s="352"/>
      <c r="LB88" s="352"/>
      <c r="LC88" s="352"/>
      <c r="LD88" s="352"/>
      <c r="LE88" s="352"/>
      <c r="LF88" s="352"/>
      <c r="LG88" s="352"/>
      <c r="LH88" s="352"/>
      <c r="LI88" s="352"/>
      <c r="LJ88" s="352"/>
      <c r="LK88" s="352"/>
      <c r="LL88" s="352"/>
      <c r="LM88" s="352"/>
      <c r="LN88" s="352"/>
      <c r="LO88" s="352"/>
      <c r="LP88" s="352"/>
      <c r="LQ88" s="352"/>
      <c r="LR88" s="352"/>
      <c r="LS88" s="352"/>
      <c r="LT88" s="352"/>
      <c r="LU88" s="352"/>
      <c r="LV88" s="352"/>
      <c r="LW88" s="352"/>
      <c r="LX88" s="352"/>
      <c r="LY88" s="352"/>
      <c r="LZ88" s="352"/>
      <c r="MA88" s="352"/>
      <c r="MB88" s="352"/>
      <c r="MC88" s="352"/>
      <c r="MD88" s="352"/>
      <c r="ME88" s="352"/>
      <c r="MF88" s="352"/>
    </row>
    <row r="89" spans="1:408" s="227" customFormat="1" ht="23.25">
      <c r="B89" s="222"/>
      <c r="D89" s="354" t="s">
        <v>2</v>
      </c>
      <c r="E89" s="354" t="s">
        <v>1</v>
      </c>
      <c r="F89" s="354" t="s">
        <v>3</v>
      </c>
      <c r="G89" s="354" t="s">
        <v>4</v>
      </c>
      <c r="H89" s="354" t="s">
        <v>5</v>
      </c>
      <c r="I89" s="354" t="s">
        <v>6</v>
      </c>
      <c r="J89" s="354" t="s">
        <v>7</v>
      </c>
      <c r="K89" s="354" t="s">
        <v>8</v>
      </c>
      <c r="L89" s="354" t="s">
        <v>9</v>
      </c>
      <c r="M89" s="354" t="s">
        <v>10</v>
      </c>
      <c r="N89" s="354" t="s">
        <v>11</v>
      </c>
      <c r="O89" s="354" t="s">
        <v>12</v>
      </c>
      <c r="P89" s="354" t="s">
        <v>13</v>
      </c>
      <c r="Q89" s="354" t="s">
        <v>14</v>
      </c>
      <c r="R89" s="354" t="s">
        <v>15</v>
      </c>
      <c r="S89" s="354" t="s">
        <v>16</v>
      </c>
      <c r="T89" s="354" t="s">
        <v>17</v>
      </c>
      <c r="U89" s="354" t="s">
        <v>18</v>
      </c>
      <c r="V89" s="354" t="s">
        <v>19</v>
      </c>
      <c r="W89" s="354" t="s">
        <v>20</v>
      </c>
      <c r="X89" s="354" t="s">
        <v>21</v>
      </c>
      <c r="Y89" s="354" t="s">
        <v>22</v>
      </c>
      <c r="Z89" s="354" t="s">
        <v>23</v>
      </c>
      <c r="AA89" s="354" t="s">
        <v>24</v>
      </c>
      <c r="AB89" s="354" t="s">
        <v>25</v>
      </c>
      <c r="AC89" s="354" t="s">
        <v>26</v>
      </c>
      <c r="AD89" s="354" t="s">
        <v>27</v>
      </c>
      <c r="AE89" s="354" t="s">
        <v>28</v>
      </c>
      <c r="AF89" s="354" t="s">
        <v>29</v>
      </c>
      <c r="AG89" s="354" t="s">
        <v>30</v>
      </c>
      <c r="AH89" s="354" t="s">
        <v>31</v>
      </c>
      <c r="AI89" s="354" t="s">
        <v>32</v>
      </c>
      <c r="AJ89" s="354" t="s">
        <v>33</v>
      </c>
      <c r="AK89" s="354" t="s">
        <v>34</v>
      </c>
      <c r="AL89" s="354" t="s">
        <v>35</v>
      </c>
      <c r="AM89" s="354" t="s">
        <v>36</v>
      </c>
      <c r="AN89" s="354" t="s">
        <v>37</v>
      </c>
      <c r="AO89" s="354" t="s">
        <v>38</v>
      </c>
      <c r="AP89" s="354" t="s">
        <v>39</v>
      </c>
      <c r="AQ89" s="354" t="s">
        <v>40</v>
      </c>
      <c r="AR89" s="354" t="s">
        <v>41</v>
      </c>
      <c r="AS89" s="354" t="s">
        <v>42</v>
      </c>
      <c r="AT89" s="354" t="s">
        <v>43</v>
      </c>
      <c r="AU89" s="354" t="s">
        <v>44</v>
      </c>
      <c r="AV89" s="354" t="s">
        <v>45</v>
      </c>
      <c r="AW89" s="354" t="s">
        <v>46</v>
      </c>
      <c r="AX89" s="354" t="s">
        <v>47</v>
      </c>
      <c r="AY89" s="354" t="s">
        <v>48</v>
      </c>
      <c r="AZ89" s="354" t="s">
        <v>49</v>
      </c>
      <c r="BA89" s="354" t="s">
        <v>50</v>
      </c>
      <c r="BB89" s="355" t="s">
        <v>51</v>
      </c>
      <c r="BC89" s="305" t="s">
        <v>60</v>
      </c>
      <c r="BD89" s="305" t="s">
        <v>61</v>
      </c>
      <c r="BE89" s="305" t="s">
        <v>62</v>
      </c>
      <c r="BF89" s="305" t="s">
        <v>63</v>
      </c>
      <c r="BG89" s="305" t="s">
        <v>64</v>
      </c>
      <c r="BH89" s="305" t="s">
        <v>65</v>
      </c>
      <c r="BI89" s="305" t="s">
        <v>66</v>
      </c>
      <c r="BJ89" s="305" t="s">
        <v>67</v>
      </c>
      <c r="BK89" s="305" t="s">
        <v>68</v>
      </c>
      <c r="BL89" s="305" t="s">
        <v>69</v>
      </c>
      <c r="BM89" s="305" t="s">
        <v>70</v>
      </c>
      <c r="BN89" s="305" t="s">
        <v>71</v>
      </c>
      <c r="BO89" s="305" t="s">
        <v>72</v>
      </c>
      <c r="BP89" s="305" t="s">
        <v>73</v>
      </c>
      <c r="BQ89" s="305" t="s">
        <v>74</v>
      </c>
      <c r="BR89" s="305" t="s">
        <v>75</v>
      </c>
      <c r="BS89" s="305" t="s">
        <v>76</v>
      </c>
      <c r="BT89" s="305" t="s">
        <v>77</v>
      </c>
      <c r="BU89" s="305" t="s">
        <v>78</v>
      </c>
      <c r="BV89" s="305" t="s">
        <v>79</v>
      </c>
      <c r="BW89" s="305" t="s">
        <v>80</v>
      </c>
      <c r="BX89" s="305" t="s">
        <v>81</v>
      </c>
      <c r="BY89" s="305" t="s">
        <v>82</v>
      </c>
      <c r="BZ89" s="305" t="s">
        <v>83</v>
      </c>
      <c r="CA89" s="305" t="s">
        <v>84</v>
      </c>
      <c r="CB89" s="305" t="s">
        <v>85</v>
      </c>
      <c r="CC89" s="305" t="s">
        <v>86</v>
      </c>
      <c r="CD89" s="305" t="s">
        <v>87</v>
      </c>
      <c r="CE89" s="305" t="s">
        <v>88</v>
      </c>
      <c r="CF89" s="305" t="s">
        <v>89</v>
      </c>
      <c r="CG89" s="305" t="s">
        <v>90</v>
      </c>
      <c r="CH89" s="305" t="s">
        <v>91</v>
      </c>
      <c r="CI89" s="305" t="s">
        <v>92</v>
      </c>
      <c r="CJ89" s="305" t="s">
        <v>93</v>
      </c>
      <c r="CK89" s="305" t="s">
        <v>94</v>
      </c>
      <c r="CL89" s="305" t="s">
        <v>95</v>
      </c>
      <c r="CM89" s="305" t="s">
        <v>96</v>
      </c>
      <c r="CN89" s="305" t="s">
        <v>97</v>
      </c>
      <c r="CO89" s="305" t="s">
        <v>98</v>
      </c>
      <c r="CP89" s="305" t="s">
        <v>99</v>
      </c>
      <c r="CQ89" s="305" t="s">
        <v>100</v>
      </c>
      <c r="CR89" s="305" t="s">
        <v>101</v>
      </c>
      <c r="CS89" s="305" t="s">
        <v>102</v>
      </c>
      <c r="CT89" s="305" t="s">
        <v>103</v>
      </c>
      <c r="CU89" s="305" t="s">
        <v>104</v>
      </c>
      <c r="CV89" s="305" t="s">
        <v>105</v>
      </c>
      <c r="CW89" s="305" t="s">
        <v>106</v>
      </c>
      <c r="CX89" s="305" t="s">
        <v>107</v>
      </c>
      <c r="CY89" s="305" t="s">
        <v>108</v>
      </c>
      <c r="CZ89" s="305" t="s">
        <v>109</v>
      </c>
      <c r="DA89" s="305" t="s">
        <v>110</v>
      </c>
      <c r="DB89" s="305" t="s">
        <v>111</v>
      </c>
      <c r="DC89" s="305" t="s">
        <v>112</v>
      </c>
      <c r="DD89" s="305" t="s">
        <v>113</v>
      </c>
      <c r="DE89" s="305" t="s">
        <v>114</v>
      </c>
      <c r="DF89" s="305" t="s">
        <v>115</v>
      </c>
      <c r="DG89" s="305" t="s">
        <v>116</v>
      </c>
      <c r="DH89" s="305" t="s">
        <v>117</v>
      </c>
      <c r="DI89" s="305" t="s">
        <v>118</v>
      </c>
      <c r="DJ89" s="305" t="s">
        <v>119</v>
      </c>
      <c r="DK89" s="305" t="s">
        <v>120</v>
      </c>
      <c r="DL89" s="305" t="s">
        <v>121</v>
      </c>
      <c r="DM89" s="305" t="s">
        <v>122</v>
      </c>
      <c r="DN89" s="305" t="s">
        <v>123</v>
      </c>
      <c r="DO89" s="305" t="s">
        <v>124</v>
      </c>
      <c r="DP89" s="305" t="s">
        <v>125</v>
      </c>
      <c r="DQ89" s="305" t="s">
        <v>126</v>
      </c>
      <c r="DR89" s="305" t="s">
        <v>127</v>
      </c>
      <c r="DS89" s="305" t="s">
        <v>128</v>
      </c>
      <c r="DT89" s="305" t="s">
        <v>129</v>
      </c>
      <c r="DU89" s="305" t="s">
        <v>130</v>
      </c>
      <c r="DV89" s="305" t="s">
        <v>131</v>
      </c>
      <c r="DW89" s="305" t="s">
        <v>132</v>
      </c>
      <c r="DX89" s="305" t="s">
        <v>133</v>
      </c>
      <c r="DY89" s="305" t="s">
        <v>134</v>
      </c>
      <c r="DZ89" s="305" t="s">
        <v>135</v>
      </c>
      <c r="EA89" s="305" t="s">
        <v>136</v>
      </c>
      <c r="EB89" s="305" t="s">
        <v>137</v>
      </c>
      <c r="EC89" s="305" t="s">
        <v>138</v>
      </c>
      <c r="ED89" s="305" t="s">
        <v>139</v>
      </c>
      <c r="EE89" s="305" t="s">
        <v>140</v>
      </c>
      <c r="EF89" s="305" t="s">
        <v>141</v>
      </c>
      <c r="EG89" s="305" t="s">
        <v>142</v>
      </c>
      <c r="EH89" s="305" t="s">
        <v>143</v>
      </c>
      <c r="EI89" s="305" t="s">
        <v>144</v>
      </c>
      <c r="EJ89" s="305" t="s">
        <v>145</v>
      </c>
      <c r="EK89" s="305" t="s">
        <v>146</v>
      </c>
      <c r="EL89" s="305" t="s">
        <v>147</v>
      </c>
      <c r="EM89" s="305" t="s">
        <v>148</v>
      </c>
      <c r="EN89" s="305" t="s">
        <v>149</v>
      </c>
      <c r="EO89" s="305" t="s">
        <v>150</v>
      </c>
      <c r="EP89" s="305" t="s">
        <v>151</v>
      </c>
      <c r="EQ89" s="305" t="s">
        <v>152</v>
      </c>
      <c r="ER89" s="305" t="s">
        <v>153</v>
      </c>
      <c r="ES89" s="305" t="s">
        <v>154</v>
      </c>
      <c r="ET89" s="305" t="s">
        <v>155</v>
      </c>
      <c r="EU89" s="305" t="s">
        <v>156</v>
      </c>
      <c r="EV89" s="305" t="s">
        <v>157</v>
      </c>
      <c r="EW89" s="305" t="s">
        <v>158</v>
      </c>
      <c r="EX89" s="305" t="s">
        <v>159</v>
      </c>
      <c r="EY89" s="305" t="s">
        <v>160</v>
      </c>
      <c r="EZ89" s="305" t="s">
        <v>161</v>
      </c>
      <c r="FA89" s="305" t="s">
        <v>162</v>
      </c>
      <c r="FB89" s="305" t="s">
        <v>163</v>
      </c>
      <c r="FC89" s="305" t="s">
        <v>164</v>
      </c>
      <c r="FD89" s="305" t="s">
        <v>165</v>
      </c>
      <c r="FE89" s="305" t="s">
        <v>166</v>
      </c>
      <c r="FF89" s="305" t="s">
        <v>167</v>
      </c>
      <c r="FG89" s="305" t="s">
        <v>168</v>
      </c>
      <c r="FH89" s="305" t="s">
        <v>169</v>
      </c>
      <c r="FI89" s="305" t="s">
        <v>170</v>
      </c>
      <c r="FJ89" s="305" t="s">
        <v>171</v>
      </c>
      <c r="FK89" s="305" t="s">
        <v>172</v>
      </c>
      <c r="FL89" s="305" t="s">
        <v>173</v>
      </c>
      <c r="FM89" s="305" t="s">
        <v>174</v>
      </c>
      <c r="FN89" s="305" t="s">
        <v>175</v>
      </c>
      <c r="FO89" s="305" t="s">
        <v>176</v>
      </c>
      <c r="FP89" s="305" t="s">
        <v>177</v>
      </c>
      <c r="FQ89" s="305" t="s">
        <v>178</v>
      </c>
      <c r="FR89" s="305" t="s">
        <v>179</v>
      </c>
      <c r="FS89" s="305" t="s">
        <v>180</v>
      </c>
      <c r="FT89" s="305" t="s">
        <v>181</v>
      </c>
      <c r="FU89" s="305" t="s">
        <v>182</v>
      </c>
      <c r="FV89" s="305" t="s">
        <v>183</v>
      </c>
      <c r="FW89" s="305" t="s">
        <v>184</v>
      </c>
      <c r="FX89" s="305" t="s">
        <v>185</v>
      </c>
      <c r="FY89" s="305" t="s">
        <v>186</v>
      </c>
      <c r="FZ89" s="305" t="s">
        <v>187</v>
      </c>
      <c r="GA89" s="305" t="s">
        <v>188</v>
      </c>
      <c r="GB89" s="305" t="s">
        <v>189</v>
      </c>
      <c r="GC89" s="305" t="s">
        <v>190</v>
      </c>
      <c r="GD89" s="305" t="s">
        <v>191</v>
      </c>
      <c r="GE89" s="305" t="s">
        <v>192</v>
      </c>
      <c r="GF89" s="305" t="s">
        <v>193</v>
      </c>
      <c r="GG89" s="305" t="s">
        <v>194</v>
      </c>
      <c r="GH89" s="305" t="s">
        <v>195</v>
      </c>
      <c r="GI89" s="305" t="s">
        <v>196</v>
      </c>
      <c r="GJ89" s="305" t="s">
        <v>197</v>
      </c>
      <c r="GK89" s="305" t="s">
        <v>198</v>
      </c>
      <c r="GL89" s="305" t="s">
        <v>199</v>
      </c>
      <c r="GM89" s="305" t="s">
        <v>200</v>
      </c>
      <c r="GN89" s="305" t="s">
        <v>201</v>
      </c>
      <c r="GO89" s="305" t="s">
        <v>202</v>
      </c>
      <c r="GP89" s="305" t="s">
        <v>203</v>
      </c>
      <c r="GQ89" s="305" t="s">
        <v>204</v>
      </c>
      <c r="GR89" s="305" t="s">
        <v>205</v>
      </c>
      <c r="GS89" s="305" t="s">
        <v>206</v>
      </c>
      <c r="GT89" s="305" t="s">
        <v>207</v>
      </c>
      <c r="GU89" s="305" t="s">
        <v>208</v>
      </c>
      <c r="GV89" s="305" t="s">
        <v>209</v>
      </c>
      <c r="GW89" s="305" t="s">
        <v>210</v>
      </c>
      <c r="GX89" s="305" t="s">
        <v>211</v>
      </c>
      <c r="GY89" s="305" t="s">
        <v>212</v>
      </c>
      <c r="GZ89" s="305" t="s">
        <v>213</v>
      </c>
      <c r="HA89" s="305" t="s">
        <v>214</v>
      </c>
      <c r="HB89" s="305" t="s">
        <v>215</v>
      </c>
      <c r="HC89" s="305" t="s">
        <v>216</v>
      </c>
      <c r="HD89" s="305" t="s">
        <v>217</v>
      </c>
      <c r="HE89" s="305" t="s">
        <v>218</v>
      </c>
      <c r="HF89" s="305" t="s">
        <v>219</v>
      </c>
      <c r="HG89" s="305" t="s">
        <v>220</v>
      </c>
      <c r="HH89" s="305" t="s">
        <v>221</v>
      </c>
      <c r="HI89" s="305" t="s">
        <v>222</v>
      </c>
      <c r="HJ89" s="305" t="s">
        <v>223</v>
      </c>
      <c r="HK89" s="305" t="s">
        <v>224</v>
      </c>
      <c r="HL89" s="305" t="s">
        <v>225</v>
      </c>
      <c r="HM89" s="305" t="s">
        <v>226</v>
      </c>
      <c r="HN89" s="305" t="s">
        <v>227</v>
      </c>
      <c r="HO89" s="305" t="s">
        <v>228</v>
      </c>
      <c r="HP89" s="305" t="s">
        <v>229</v>
      </c>
      <c r="HQ89" s="305" t="s">
        <v>230</v>
      </c>
      <c r="HR89" s="305" t="s">
        <v>231</v>
      </c>
      <c r="HS89" s="305" t="s">
        <v>232</v>
      </c>
      <c r="HT89" s="305" t="s">
        <v>233</v>
      </c>
      <c r="HU89" s="305" t="s">
        <v>234</v>
      </c>
      <c r="HV89" s="305" t="s">
        <v>235</v>
      </c>
      <c r="HW89" s="305" t="s">
        <v>236</v>
      </c>
      <c r="HX89" s="305" t="s">
        <v>237</v>
      </c>
      <c r="HY89" s="305" t="s">
        <v>238</v>
      </c>
      <c r="HZ89" s="305" t="s">
        <v>239</v>
      </c>
      <c r="IA89" s="305" t="s">
        <v>240</v>
      </c>
      <c r="IB89" s="305" t="s">
        <v>241</v>
      </c>
      <c r="IC89" s="305" t="s">
        <v>242</v>
      </c>
      <c r="ID89" s="305" t="s">
        <v>243</v>
      </c>
      <c r="IE89" s="305" t="s">
        <v>244</v>
      </c>
      <c r="IF89" s="305" t="s">
        <v>245</v>
      </c>
      <c r="IG89" s="305" t="s">
        <v>246</v>
      </c>
      <c r="IH89" s="305" t="s">
        <v>247</v>
      </c>
      <c r="II89" s="305" t="s">
        <v>248</v>
      </c>
      <c r="IJ89" s="229"/>
      <c r="IK89" s="229"/>
      <c r="IL89" s="229"/>
      <c r="IM89" s="229"/>
      <c r="IN89" s="229"/>
      <c r="IO89" s="229"/>
      <c r="IP89" s="229"/>
      <c r="IQ89" s="229"/>
      <c r="IR89" s="229"/>
      <c r="IS89" s="229"/>
      <c r="IT89" s="229"/>
      <c r="IU89" s="229"/>
      <c r="IV89" s="229"/>
      <c r="IW89" s="229"/>
      <c r="IX89" s="229"/>
      <c r="IY89" s="229"/>
      <c r="IZ89" s="229"/>
      <c r="JA89" s="229"/>
      <c r="JB89" s="229"/>
      <c r="JC89" s="229"/>
      <c r="JD89" s="229"/>
      <c r="JE89" s="229"/>
      <c r="JF89" s="229"/>
      <c r="JG89" s="229"/>
      <c r="JH89" s="229"/>
      <c r="JI89" s="229"/>
      <c r="JJ89" s="229"/>
      <c r="JK89" s="229"/>
      <c r="JL89" s="229"/>
      <c r="JM89" s="229"/>
      <c r="JN89" s="229"/>
      <c r="JO89" s="229"/>
      <c r="JP89" s="229"/>
      <c r="JQ89" s="229"/>
      <c r="JR89" s="229"/>
      <c r="JS89" s="229"/>
      <c r="JT89" s="229"/>
      <c r="JU89" s="229"/>
      <c r="JV89" s="229"/>
      <c r="JW89" s="229"/>
      <c r="JX89" s="229"/>
      <c r="JY89" s="229"/>
      <c r="JZ89" s="229"/>
      <c r="KA89" s="229"/>
      <c r="KB89" s="229"/>
      <c r="KC89" s="229"/>
      <c r="KD89" s="229"/>
      <c r="KE89" s="229"/>
      <c r="KF89" s="229"/>
      <c r="KG89" s="229"/>
      <c r="KH89" s="229"/>
      <c r="KI89" s="229"/>
      <c r="KJ89" s="229"/>
      <c r="KK89" s="229"/>
      <c r="KL89" s="229"/>
      <c r="KM89" s="229"/>
      <c r="KN89" s="229"/>
      <c r="KO89" s="229"/>
      <c r="KP89" s="229"/>
      <c r="KQ89" s="229"/>
      <c r="KR89" s="229"/>
      <c r="KS89" s="229"/>
      <c r="KT89" s="229"/>
      <c r="KU89" s="229"/>
      <c r="KV89" s="229"/>
      <c r="KW89" s="229"/>
      <c r="KX89" s="229"/>
      <c r="KY89" s="229"/>
      <c r="KZ89" s="229"/>
      <c r="LA89" s="229"/>
      <c r="LB89" s="229"/>
      <c r="LC89" s="229"/>
      <c r="LD89" s="229"/>
      <c r="LE89" s="229"/>
      <c r="LF89" s="229"/>
      <c r="LG89" s="229"/>
      <c r="LH89" s="229"/>
      <c r="LI89" s="229"/>
      <c r="LJ89" s="229"/>
      <c r="LK89" s="229"/>
      <c r="LL89" s="229"/>
      <c r="LM89" s="229"/>
      <c r="LN89" s="229"/>
      <c r="LO89" s="229"/>
      <c r="LP89" s="229"/>
      <c r="LQ89" s="229"/>
      <c r="LR89" s="229"/>
      <c r="LS89" s="229"/>
      <c r="LT89" s="229"/>
      <c r="LU89" s="229"/>
      <c r="LV89" s="229"/>
      <c r="LW89" s="229"/>
      <c r="LX89" s="229"/>
      <c r="LY89" s="229"/>
      <c r="LZ89" s="229"/>
      <c r="MA89" s="229"/>
      <c r="MB89" s="229"/>
      <c r="MC89" s="229"/>
      <c r="MD89" s="229"/>
      <c r="ME89" s="229"/>
      <c r="MF89" s="229"/>
    </row>
    <row r="90" spans="1:408">
      <c r="B90" s="377" t="s">
        <v>498</v>
      </c>
      <c r="C90" s="378">
        <f>'1.2 Investment estimation'!F26</f>
        <v>0</v>
      </c>
      <c r="E90" s="259"/>
    </row>
    <row r="91" spans="1:408">
      <c r="B91" s="377" t="s">
        <v>495</v>
      </c>
      <c r="C91" s="378">
        <f>'1.2 Investment estimation'!F27</f>
        <v>0</v>
      </c>
      <c r="E91" s="259"/>
    </row>
    <row r="92" spans="1:408">
      <c r="B92" s="379" t="s">
        <v>490</v>
      </c>
      <c r="C92" s="380">
        <f>D13</f>
        <v>0</v>
      </c>
      <c r="E92" s="259"/>
    </row>
    <row r="93" spans="1:408">
      <c r="B93" s="379" t="s">
        <v>496</v>
      </c>
      <c r="C93" s="380">
        <f>C62</f>
        <v>0</v>
      </c>
      <c r="E93" s="259"/>
    </row>
    <row r="94" spans="1:408" ht="15.75" thickBot="1">
      <c r="A94" s="458">
        <f>$C$74</f>
        <v>0</v>
      </c>
      <c r="B94" s="379" t="s">
        <v>787</v>
      </c>
      <c r="C94" s="379"/>
      <c r="D94" s="380">
        <f>$A$94*0.5</f>
        <v>0</v>
      </c>
      <c r="E94" s="380">
        <f>$A$94*0.5</f>
        <v>0</v>
      </c>
      <c r="F94" s="380">
        <v>0</v>
      </c>
      <c r="G94" s="380"/>
      <c r="H94" s="380"/>
    </row>
    <row r="95" spans="1:408" ht="16.5" customHeight="1">
      <c r="B95" s="381" t="s">
        <v>494</v>
      </c>
      <c r="C95" s="382">
        <f>(SUM(C92:C94)-(SUM(C90:C91)))</f>
        <v>0</v>
      </c>
      <c r="D95" s="383">
        <f t="shared" ref="D95:E95" si="72">IF(D94&gt;0,D81+D94-D82,D81+D94-D82+D45)</f>
        <v>0</v>
      </c>
      <c r="E95" s="383">
        <f t="shared" si="72"/>
        <v>0</v>
      </c>
      <c r="F95" s="383">
        <f>IF(F94&gt;0,F81+F94-F82,F81+F94-F82+F45)</f>
        <v>0</v>
      </c>
      <c r="G95" s="383">
        <f t="shared" ref="G95:BB95" si="73">IF(G94&gt;0,G81+G94-G82,G81+G94-G82+G45)</f>
        <v>0</v>
      </c>
      <c r="H95" s="383">
        <f t="shared" si="73"/>
        <v>0</v>
      </c>
      <c r="I95" s="383">
        <f t="shared" si="73"/>
        <v>0</v>
      </c>
      <c r="J95" s="383">
        <f t="shared" si="73"/>
        <v>0</v>
      </c>
      <c r="K95" s="383">
        <f t="shared" si="73"/>
        <v>0</v>
      </c>
      <c r="L95" s="383">
        <f t="shared" si="73"/>
        <v>0</v>
      </c>
      <c r="M95" s="383">
        <f t="shared" si="73"/>
        <v>0</v>
      </c>
      <c r="N95" s="383">
        <f t="shared" si="73"/>
        <v>0</v>
      </c>
      <c r="O95" s="383">
        <f t="shared" si="73"/>
        <v>0</v>
      </c>
      <c r="P95" s="383">
        <f t="shared" si="73"/>
        <v>0</v>
      </c>
      <c r="Q95" s="383">
        <f t="shared" si="73"/>
        <v>0</v>
      </c>
      <c r="R95" s="383">
        <f t="shared" si="73"/>
        <v>0</v>
      </c>
      <c r="S95" s="383">
        <f t="shared" si="73"/>
        <v>0</v>
      </c>
      <c r="T95" s="383">
        <f t="shared" si="73"/>
        <v>0</v>
      </c>
      <c r="U95" s="383">
        <f t="shared" si="73"/>
        <v>0</v>
      </c>
      <c r="V95" s="383">
        <f t="shared" si="73"/>
        <v>0</v>
      </c>
      <c r="W95" s="383">
        <f t="shared" si="73"/>
        <v>0</v>
      </c>
      <c r="X95" s="383">
        <f t="shared" si="73"/>
        <v>0</v>
      </c>
      <c r="Y95" s="383">
        <f t="shared" si="73"/>
        <v>0</v>
      </c>
      <c r="Z95" s="383">
        <f t="shared" si="73"/>
        <v>0</v>
      </c>
      <c r="AA95" s="383">
        <f t="shared" si="73"/>
        <v>0</v>
      </c>
      <c r="AB95" s="383">
        <f t="shared" si="73"/>
        <v>0</v>
      </c>
      <c r="AC95" s="383">
        <f t="shared" si="73"/>
        <v>0</v>
      </c>
      <c r="AD95" s="383">
        <f t="shared" si="73"/>
        <v>0</v>
      </c>
      <c r="AE95" s="383">
        <f t="shared" si="73"/>
        <v>0</v>
      </c>
      <c r="AF95" s="383">
        <f t="shared" si="73"/>
        <v>0</v>
      </c>
      <c r="AG95" s="383">
        <f t="shared" si="73"/>
        <v>0</v>
      </c>
      <c r="AH95" s="383">
        <f t="shared" si="73"/>
        <v>0</v>
      </c>
      <c r="AI95" s="383">
        <f t="shared" si="73"/>
        <v>0</v>
      </c>
      <c r="AJ95" s="383">
        <f t="shared" si="73"/>
        <v>0</v>
      </c>
      <c r="AK95" s="383">
        <f t="shared" si="73"/>
        <v>0</v>
      </c>
      <c r="AL95" s="383">
        <f t="shared" si="73"/>
        <v>0</v>
      </c>
      <c r="AM95" s="383">
        <f t="shared" si="73"/>
        <v>0</v>
      </c>
      <c r="AN95" s="383">
        <f t="shared" si="73"/>
        <v>0</v>
      </c>
      <c r="AO95" s="383">
        <f t="shared" si="73"/>
        <v>0</v>
      </c>
      <c r="AP95" s="383">
        <f t="shared" si="73"/>
        <v>0</v>
      </c>
      <c r="AQ95" s="383">
        <f t="shared" si="73"/>
        <v>0</v>
      </c>
      <c r="AR95" s="383">
        <f t="shared" si="73"/>
        <v>0</v>
      </c>
      <c r="AS95" s="383">
        <f t="shared" si="73"/>
        <v>0</v>
      </c>
      <c r="AT95" s="383">
        <f t="shared" si="73"/>
        <v>0</v>
      </c>
      <c r="AU95" s="383">
        <f t="shared" si="73"/>
        <v>0</v>
      </c>
      <c r="AV95" s="383">
        <f t="shared" si="73"/>
        <v>0</v>
      </c>
      <c r="AW95" s="383">
        <f t="shared" si="73"/>
        <v>0</v>
      </c>
      <c r="AX95" s="383">
        <f t="shared" si="73"/>
        <v>0</v>
      </c>
      <c r="AY95" s="383">
        <f t="shared" si="73"/>
        <v>0</v>
      </c>
      <c r="AZ95" s="383">
        <f t="shared" si="73"/>
        <v>0</v>
      </c>
      <c r="BA95" s="383">
        <f t="shared" si="73"/>
        <v>0</v>
      </c>
      <c r="BB95" s="383">
        <f t="shared" si="73"/>
        <v>0</v>
      </c>
    </row>
    <row r="96" spans="1:408" ht="15.75" thickBot="1">
      <c r="B96" s="368" t="s">
        <v>493</v>
      </c>
      <c r="C96" s="384">
        <f>C95</f>
        <v>0</v>
      </c>
      <c r="D96" s="384">
        <f>C96+D95</f>
        <v>0</v>
      </c>
      <c r="E96" s="384">
        <f t="shared" ref="E96:BB96" si="74">D96+E95</f>
        <v>0</v>
      </c>
      <c r="F96" s="384">
        <f t="shared" si="74"/>
        <v>0</v>
      </c>
      <c r="G96" s="384">
        <f t="shared" si="74"/>
        <v>0</v>
      </c>
      <c r="H96" s="384">
        <f t="shared" si="74"/>
        <v>0</v>
      </c>
      <c r="I96" s="384">
        <f t="shared" si="74"/>
        <v>0</v>
      </c>
      <c r="J96" s="384">
        <f t="shared" si="74"/>
        <v>0</v>
      </c>
      <c r="K96" s="384">
        <f t="shared" si="74"/>
        <v>0</v>
      </c>
      <c r="L96" s="384">
        <f t="shared" si="74"/>
        <v>0</v>
      </c>
      <c r="M96" s="384">
        <f t="shared" si="74"/>
        <v>0</v>
      </c>
      <c r="N96" s="384">
        <f t="shared" si="74"/>
        <v>0</v>
      </c>
      <c r="O96" s="384">
        <f t="shared" si="74"/>
        <v>0</v>
      </c>
      <c r="P96" s="384">
        <f t="shared" si="74"/>
        <v>0</v>
      </c>
      <c r="Q96" s="384">
        <f t="shared" si="74"/>
        <v>0</v>
      </c>
      <c r="R96" s="384">
        <f t="shared" si="74"/>
        <v>0</v>
      </c>
      <c r="S96" s="384">
        <f t="shared" si="74"/>
        <v>0</v>
      </c>
      <c r="T96" s="384">
        <f t="shared" si="74"/>
        <v>0</v>
      </c>
      <c r="U96" s="384">
        <f t="shared" si="74"/>
        <v>0</v>
      </c>
      <c r="V96" s="384">
        <f t="shared" si="74"/>
        <v>0</v>
      </c>
      <c r="W96" s="384">
        <f t="shared" si="74"/>
        <v>0</v>
      </c>
      <c r="X96" s="384">
        <f t="shared" si="74"/>
        <v>0</v>
      </c>
      <c r="Y96" s="384">
        <f t="shared" si="74"/>
        <v>0</v>
      </c>
      <c r="Z96" s="384">
        <f t="shared" si="74"/>
        <v>0</v>
      </c>
      <c r="AA96" s="384">
        <f t="shared" si="74"/>
        <v>0</v>
      </c>
      <c r="AB96" s="384">
        <f t="shared" si="74"/>
        <v>0</v>
      </c>
      <c r="AC96" s="384">
        <f t="shared" si="74"/>
        <v>0</v>
      </c>
      <c r="AD96" s="384">
        <f t="shared" si="74"/>
        <v>0</v>
      </c>
      <c r="AE96" s="384">
        <f t="shared" si="74"/>
        <v>0</v>
      </c>
      <c r="AF96" s="384">
        <f t="shared" si="74"/>
        <v>0</v>
      </c>
      <c r="AG96" s="384">
        <f t="shared" si="74"/>
        <v>0</v>
      </c>
      <c r="AH96" s="384">
        <f t="shared" si="74"/>
        <v>0</v>
      </c>
      <c r="AI96" s="384">
        <f t="shared" si="74"/>
        <v>0</v>
      </c>
      <c r="AJ96" s="384">
        <f t="shared" si="74"/>
        <v>0</v>
      </c>
      <c r="AK96" s="384">
        <f t="shared" si="74"/>
        <v>0</v>
      </c>
      <c r="AL96" s="384">
        <f t="shared" si="74"/>
        <v>0</v>
      </c>
      <c r="AM96" s="384">
        <f t="shared" si="74"/>
        <v>0</v>
      </c>
      <c r="AN96" s="384">
        <f t="shared" si="74"/>
        <v>0</v>
      </c>
      <c r="AO96" s="384">
        <f t="shared" si="74"/>
        <v>0</v>
      </c>
      <c r="AP96" s="384">
        <f t="shared" si="74"/>
        <v>0</v>
      </c>
      <c r="AQ96" s="384">
        <f t="shared" si="74"/>
        <v>0</v>
      </c>
      <c r="AR96" s="384">
        <f t="shared" si="74"/>
        <v>0</v>
      </c>
      <c r="AS96" s="384">
        <f t="shared" si="74"/>
        <v>0</v>
      </c>
      <c r="AT96" s="384">
        <f t="shared" si="74"/>
        <v>0</v>
      </c>
      <c r="AU96" s="384">
        <f t="shared" si="74"/>
        <v>0</v>
      </c>
      <c r="AV96" s="384">
        <f t="shared" si="74"/>
        <v>0</v>
      </c>
      <c r="AW96" s="384">
        <f t="shared" si="74"/>
        <v>0</v>
      </c>
      <c r="AX96" s="384">
        <f t="shared" si="74"/>
        <v>0</v>
      </c>
      <c r="AY96" s="384">
        <f t="shared" si="74"/>
        <v>0</v>
      </c>
      <c r="AZ96" s="384">
        <f t="shared" si="74"/>
        <v>0</v>
      </c>
      <c r="BA96" s="384">
        <f t="shared" si="74"/>
        <v>0</v>
      </c>
      <c r="BB96" s="384">
        <f t="shared" si="74"/>
        <v>0</v>
      </c>
    </row>
    <row r="97" spans="1:408" s="425" customFormat="1" ht="16.5" customHeight="1">
      <c r="B97" s="423"/>
      <c r="C97" s="424" t="str">
        <f>IF(C96&gt;($C$91+$C$90-$C$92), "SI", "NO")</f>
        <v>NO</v>
      </c>
      <c r="D97" s="424" t="str">
        <f>IF(D96&gt;(0), "SI", "NO")</f>
        <v>NO</v>
      </c>
      <c r="E97" s="424" t="str">
        <f t="shared" ref="E97:BB97" si="75">IF(E96&gt;($C$91+$C$90-$C$92), "SI", "NO")</f>
        <v>NO</v>
      </c>
      <c r="F97" s="424" t="str">
        <f t="shared" si="75"/>
        <v>NO</v>
      </c>
      <c r="G97" s="424" t="str">
        <f t="shared" si="75"/>
        <v>NO</v>
      </c>
      <c r="H97" s="424" t="str">
        <f t="shared" si="75"/>
        <v>NO</v>
      </c>
      <c r="I97" s="424" t="str">
        <f t="shared" si="75"/>
        <v>NO</v>
      </c>
      <c r="J97" s="424" t="str">
        <f t="shared" si="75"/>
        <v>NO</v>
      </c>
      <c r="K97" s="424" t="str">
        <f t="shared" si="75"/>
        <v>NO</v>
      </c>
      <c r="L97" s="424" t="str">
        <f t="shared" si="75"/>
        <v>NO</v>
      </c>
      <c r="M97" s="424" t="str">
        <f t="shared" si="75"/>
        <v>NO</v>
      </c>
      <c r="N97" s="424" t="str">
        <f t="shared" si="75"/>
        <v>NO</v>
      </c>
      <c r="O97" s="424" t="str">
        <f t="shared" si="75"/>
        <v>NO</v>
      </c>
      <c r="P97" s="424" t="str">
        <f t="shared" si="75"/>
        <v>NO</v>
      </c>
      <c r="Q97" s="424" t="str">
        <f t="shared" si="75"/>
        <v>NO</v>
      </c>
      <c r="R97" s="424" t="str">
        <f t="shared" si="75"/>
        <v>NO</v>
      </c>
      <c r="S97" s="424" t="str">
        <f t="shared" si="75"/>
        <v>NO</v>
      </c>
      <c r="T97" s="424" t="str">
        <f t="shared" si="75"/>
        <v>NO</v>
      </c>
      <c r="U97" s="424" t="str">
        <f t="shared" si="75"/>
        <v>NO</v>
      </c>
      <c r="V97" s="424" t="str">
        <f t="shared" si="75"/>
        <v>NO</v>
      </c>
      <c r="W97" s="424" t="str">
        <f t="shared" si="75"/>
        <v>NO</v>
      </c>
      <c r="X97" s="424" t="str">
        <f t="shared" si="75"/>
        <v>NO</v>
      </c>
      <c r="Y97" s="424" t="str">
        <f t="shared" si="75"/>
        <v>NO</v>
      </c>
      <c r="Z97" s="424" t="str">
        <f t="shared" si="75"/>
        <v>NO</v>
      </c>
      <c r="AA97" s="424" t="str">
        <f t="shared" si="75"/>
        <v>NO</v>
      </c>
      <c r="AB97" s="424" t="str">
        <f t="shared" si="75"/>
        <v>NO</v>
      </c>
      <c r="AC97" s="424" t="str">
        <f t="shared" si="75"/>
        <v>NO</v>
      </c>
      <c r="AD97" s="424" t="str">
        <f t="shared" si="75"/>
        <v>NO</v>
      </c>
      <c r="AE97" s="424" t="str">
        <f t="shared" si="75"/>
        <v>NO</v>
      </c>
      <c r="AF97" s="424" t="str">
        <f t="shared" si="75"/>
        <v>NO</v>
      </c>
      <c r="AG97" s="424" t="str">
        <f t="shared" si="75"/>
        <v>NO</v>
      </c>
      <c r="AH97" s="424" t="str">
        <f t="shared" si="75"/>
        <v>NO</v>
      </c>
      <c r="AI97" s="424" t="str">
        <f t="shared" si="75"/>
        <v>NO</v>
      </c>
      <c r="AJ97" s="424" t="str">
        <f t="shared" si="75"/>
        <v>NO</v>
      </c>
      <c r="AK97" s="424" t="str">
        <f t="shared" si="75"/>
        <v>NO</v>
      </c>
      <c r="AL97" s="424" t="str">
        <f t="shared" si="75"/>
        <v>NO</v>
      </c>
      <c r="AM97" s="424" t="str">
        <f t="shared" si="75"/>
        <v>NO</v>
      </c>
      <c r="AN97" s="424" t="str">
        <f t="shared" si="75"/>
        <v>NO</v>
      </c>
      <c r="AO97" s="424" t="str">
        <f t="shared" si="75"/>
        <v>NO</v>
      </c>
      <c r="AP97" s="424" t="str">
        <f t="shared" si="75"/>
        <v>NO</v>
      </c>
      <c r="AQ97" s="424" t="str">
        <f t="shared" si="75"/>
        <v>NO</v>
      </c>
      <c r="AR97" s="424" t="str">
        <f t="shared" si="75"/>
        <v>NO</v>
      </c>
      <c r="AS97" s="424" t="str">
        <f t="shared" si="75"/>
        <v>NO</v>
      </c>
      <c r="AT97" s="424" t="str">
        <f t="shared" si="75"/>
        <v>NO</v>
      </c>
      <c r="AU97" s="424" t="str">
        <f t="shared" si="75"/>
        <v>NO</v>
      </c>
      <c r="AV97" s="424" t="str">
        <f t="shared" si="75"/>
        <v>NO</v>
      </c>
      <c r="AW97" s="424" t="str">
        <f t="shared" si="75"/>
        <v>NO</v>
      </c>
      <c r="AX97" s="424" t="str">
        <f t="shared" si="75"/>
        <v>NO</v>
      </c>
      <c r="AY97" s="424" t="str">
        <f t="shared" si="75"/>
        <v>NO</v>
      </c>
      <c r="AZ97" s="424" t="str">
        <f t="shared" si="75"/>
        <v>NO</v>
      </c>
      <c r="BA97" s="424" t="str">
        <f t="shared" si="75"/>
        <v>NO</v>
      </c>
      <c r="BB97" s="424" t="str">
        <f t="shared" si="75"/>
        <v>NO</v>
      </c>
      <c r="BC97" s="425" t="e">
        <f>IF(BC96&gt;#REF!, "SI", "NO")</f>
        <v>#REF!</v>
      </c>
      <c r="IJ97" s="374"/>
      <c r="IK97" s="374"/>
      <c r="IL97" s="374"/>
      <c r="IM97" s="374"/>
      <c r="IN97" s="374"/>
      <c r="IO97" s="374"/>
      <c r="IP97" s="374"/>
      <c r="IQ97" s="374"/>
      <c r="IR97" s="374"/>
      <c r="IS97" s="374"/>
      <c r="IT97" s="374"/>
      <c r="IU97" s="374"/>
      <c r="IV97" s="374"/>
      <c r="IW97" s="374"/>
      <c r="IX97" s="374"/>
      <c r="IY97" s="374"/>
      <c r="IZ97" s="374"/>
      <c r="JA97" s="374"/>
      <c r="JB97" s="374"/>
      <c r="JC97" s="374"/>
      <c r="JD97" s="374"/>
      <c r="JE97" s="374"/>
      <c r="JF97" s="374"/>
      <c r="JG97" s="374"/>
      <c r="JH97" s="374"/>
      <c r="JI97" s="374"/>
      <c r="JJ97" s="374"/>
      <c r="JK97" s="374"/>
      <c r="JL97" s="374"/>
      <c r="JM97" s="374"/>
      <c r="JN97" s="374"/>
      <c r="JO97" s="374"/>
      <c r="JP97" s="374"/>
      <c r="JQ97" s="374"/>
      <c r="JR97" s="374"/>
      <c r="JS97" s="374"/>
      <c r="JT97" s="374"/>
      <c r="JU97" s="374"/>
      <c r="JV97" s="374"/>
      <c r="JW97" s="374"/>
      <c r="JX97" s="374"/>
      <c r="JY97" s="374"/>
      <c r="JZ97" s="374"/>
      <c r="KA97" s="374"/>
      <c r="KB97" s="374"/>
      <c r="KC97" s="374"/>
      <c r="KD97" s="374"/>
      <c r="KE97" s="374"/>
      <c r="KF97" s="374"/>
      <c r="KG97" s="374"/>
      <c r="KH97" s="374"/>
      <c r="KI97" s="374"/>
      <c r="KJ97" s="374"/>
      <c r="KK97" s="374"/>
      <c r="KL97" s="374"/>
      <c r="KM97" s="374"/>
      <c r="KN97" s="374"/>
      <c r="KO97" s="374"/>
      <c r="KP97" s="374"/>
      <c r="KQ97" s="374"/>
      <c r="KR97" s="374"/>
      <c r="KS97" s="374"/>
      <c r="KT97" s="374"/>
      <c r="KU97" s="374"/>
      <c r="KV97" s="374"/>
      <c r="KW97" s="374"/>
      <c r="KX97" s="374"/>
      <c r="KY97" s="374"/>
      <c r="KZ97" s="374"/>
      <c r="LA97" s="374"/>
      <c r="LB97" s="374"/>
      <c r="LC97" s="374"/>
      <c r="LD97" s="374"/>
      <c r="LE97" s="374"/>
      <c r="LF97" s="374"/>
      <c r="LG97" s="374"/>
      <c r="LH97" s="374"/>
      <c r="LI97" s="374"/>
      <c r="LJ97" s="374"/>
      <c r="LK97" s="374"/>
      <c r="LL97" s="374"/>
      <c r="LM97" s="374"/>
      <c r="LN97" s="374"/>
      <c r="LO97" s="374"/>
      <c r="LP97" s="374"/>
      <c r="LQ97" s="374"/>
      <c r="LR97" s="374"/>
      <c r="LS97" s="374"/>
      <c r="LT97" s="374"/>
      <c r="LU97" s="374"/>
      <c r="LV97" s="374"/>
      <c r="LW97" s="374"/>
      <c r="LX97" s="374"/>
      <c r="LY97" s="374"/>
      <c r="LZ97" s="374"/>
      <c r="MA97" s="374"/>
      <c r="MB97" s="374"/>
      <c r="MC97" s="374"/>
      <c r="MD97" s="374"/>
      <c r="ME97" s="374"/>
      <c r="MF97" s="374"/>
    </row>
    <row r="98" spans="1:408" s="424" customFormat="1" ht="15.75" thickBot="1">
      <c r="B98" s="426"/>
      <c r="D98" s="457" t="s">
        <v>2</v>
      </c>
      <c r="E98" s="457" t="s">
        <v>1</v>
      </c>
      <c r="F98" s="457" t="s">
        <v>3</v>
      </c>
      <c r="G98" s="457" t="s">
        <v>4</v>
      </c>
      <c r="H98" s="457" t="s">
        <v>5</v>
      </c>
      <c r="I98" s="457" t="s">
        <v>6</v>
      </c>
      <c r="J98" s="457" t="s">
        <v>7</v>
      </c>
      <c r="K98" s="457" t="s">
        <v>8</v>
      </c>
      <c r="L98" s="457" t="s">
        <v>9</v>
      </c>
      <c r="M98" s="457" t="s">
        <v>10</v>
      </c>
      <c r="N98" s="457" t="s">
        <v>11</v>
      </c>
      <c r="O98" s="457" t="s">
        <v>12</v>
      </c>
      <c r="P98" s="457" t="s">
        <v>13</v>
      </c>
      <c r="Q98" s="457" t="s">
        <v>14</v>
      </c>
      <c r="R98" s="457" t="s">
        <v>15</v>
      </c>
      <c r="S98" s="457" t="s">
        <v>16</v>
      </c>
      <c r="T98" s="457" t="s">
        <v>17</v>
      </c>
      <c r="U98" s="457" t="s">
        <v>18</v>
      </c>
      <c r="V98" s="457" t="s">
        <v>19</v>
      </c>
      <c r="W98" s="457" t="s">
        <v>20</v>
      </c>
      <c r="X98" s="457" t="s">
        <v>21</v>
      </c>
      <c r="Y98" s="457" t="s">
        <v>22</v>
      </c>
      <c r="Z98" s="457" t="s">
        <v>23</v>
      </c>
      <c r="AA98" s="457" t="s">
        <v>24</v>
      </c>
      <c r="AB98" s="457" t="s">
        <v>25</v>
      </c>
      <c r="AC98" s="457" t="s">
        <v>26</v>
      </c>
      <c r="AD98" s="457" t="s">
        <v>27</v>
      </c>
      <c r="AE98" s="457" t="s">
        <v>28</v>
      </c>
      <c r="AF98" s="457" t="s">
        <v>29</v>
      </c>
      <c r="AG98" s="457" t="s">
        <v>30</v>
      </c>
      <c r="AH98" s="457" t="s">
        <v>31</v>
      </c>
      <c r="AI98" s="457" t="s">
        <v>32</v>
      </c>
      <c r="AJ98" s="457" t="s">
        <v>33</v>
      </c>
      <c r="AK98" s="457" t="s">
        <v>34</v>
      </c>
      <c r="AL98" s="457" t="s">
        <v>35</v>
      </c>
      <c r="AM98" s="457" t="s">
        <v>36</v>
      </c>
      <c r="AN98" s="457" t="s">
        <v>37</v>
      </c>
      <c r="AO98" s="457" t="s">
        <v>38</v>
      </c>
      <c r="AP98" s="457" t="s">
        <v>39</v>
      </c>
      <c r="AQ98" s="457" t="s">
        <v>40</v>
      </c>
      <c r="AR98" s="457" t="s">
        <v>41</v>
      </c>
      <c r="AS98" s="457" t="s">
        <v>42</v>
      </c>
      <c r="AT98" s="457" t="s">
        <v>43</v>
      </c>
      <c r="AU98" s="457" t="s">
        <v>44</v>
      </c>
      <c r="AV98" s="457" t="s">
        <v>45</v>
      </c>
      <c r="AW98" s="457" t="s">
        <v>46</v>
      </c>
      <c r="AX98" s="457" t="s">
        <v>47</v>
      </c>
      <c r="AY98" s="457" t="s">
        <v>48</v>
      </c>
      <c r="AZ98" s="457" t="s">
        <v>49</v>
      </c>
      <c r="BA98" s="457" t="s">
        <v>50</v>
      </c>
      <c r="BB98" s="457" t="s">
        <v>51</v>
      </c>
      <c r="BC98" s="457" t="s">
        <v>60</v>
      </c>
      <c r="IJ98" s="427"/>
      <c r="IK98" s="427"/>
      <c r="IL98" s="427"/>
      <c r="IM98" s="427"/>
      <c r="IN98" s="427"/>
      <c r="IO98" s="427"/>
      <c r="IP98" s="427"/>
      <c r="IQ98" s="427"/>
      <c r="IR98" s="427"/>
      <c r="IS98" s="427"/>
      <c r="IT98" s="427"/>
      <c r="IU98" s="427"/>
      <c r="IV98" s="427"/>
      <c r="IW98" s="427"/>
      <c r="IX98" s="427"/>
      <c r="IY98" s="427"/>
      <c r="IZ98" s="427"/>
      <c r="JA98" s="427"/>
      <c r="JB98" s="427"/>
      <c r="JC98" s="427"/>
      <c r="JD98" s="427"/>
      <c r="JE98" s="427"/>
      <c r="JF98" s="427"/>
      <c r="JG98" s="427"/>
      <c r="JH98" s="427"/>
      <c r="JI98" s="427"/>
      <c r="JJ98" s="427"/>
      <c r="JK98" s="427"/>
      <c r="JL98" s="427"/>
      <c r="JM98" s="427"/>
      <c r="JN98" s="427"/>
      <c r="JO98" s="427"/>
      <c r="JP98" s="427"/>
      <c r="JQ98" s="427"/>
      <c r="JR98" s="427"/>
      <c r="JS98" s="427"/>
      <c r="JT98" s="427"/>
      <c r="JU98" s="427"/>
      <c r="JV98" s="427"/>
      <c r="JW98" s="427"/>
      <c r="JX98" s="427"/>
      <c r="JY98" s="427"/>
      <c r="JZ98" s="427"/>
      <c r="KA98" s="427"/>
      <c r="KB98" s="427"/>
      <c r="KC98" s="427"/>
      <c r="KD98" s="427"/>
      <c r="KE98" s="427"/>
      <c r="KF98" s="427"/>
      <c r="KG98" s="427"/>
      <c r="KH98" s="427"/>
      <c r="KI98" s="427"/>
      <c r="KJ98" s="427"/>
      <c r="KK98" s="427"/>
      <c r="KL98" s="427"/>
      <c r="KM98" s="427"/>
      <c r="KN98" s="427"/>
      <c r="KO98" s="427"/>
      <c r="KP98" s="427"/>
      <c r="KQ98" s="427"/>
      <c r="KR98" s="427"/>
      <c r="KS98" s="427"/>
      <c r="KT98" s="427"/>
      <c r="KU98" s="427"/>
      <c r="KV98" s="427"/>
      <c r="KW98" s="427"/>
      <c r="KX98" s="427"/>
      <c r="KY98" s="427"/>
      <c r="KZ98" s="427"/>
      <c r="LA98" s="427"/>
      <c r="LB98" s="427"/>
      <c r="LC98" s="427"/>
      <c r="LD98" s="427"/>
      <c r="LE98" s="427"/>
      <c r="LF98" s="427"/>
      <c r="LG98" s="427"/>
      <c r="LH98" s="427"/>
      <c r="LI98" s="427"/>
      <c r="LJ98" s="427"/>
      <c r="LK98" s="427"/>
      <c r="LL98" s="427"/>
      <c r="LM98" s="427"/>
      <c r="LN98" s="427"/>
      <c r="LO98" s="427"/>
      <c r="LP98" s="427"/>
      <c r="LQ98" s="427"/>
      <c r="LR98" s="427"/>
      <c r="LS98" s="427"/>
      <c r="LT98" s="427"/>
      <c r="LU98" s="427"/>
      <c r="LV98" s="427"/>
      <c r="LW98" s="427"/>
      <c r="LX98" s="427"/>
      <c r="LY98" s="427"/>
      <c r="LZ98" s="427"/>
      <c r="MA98" s="427"/>
      <c r="MB98" s="427"/>
      <c r="MC98" s="427"/>
      <c r="MD98" s="427"/>
      <c r="ME98" s="427"/>
      <c r="MF98" s="427"/>
    </row>
    <row r="99" spans="1:408" s="386" customFormat="1" ht="27" thickBot="1">
      <c r="B99" s="441" t="s">
        <v>497</v>
      </c>
      <c r="C99" s="409" t="e">
        <f>HLOOKUP("SI",C97:BB98,2,0)</f>
        <v>#N/A</v>
      </c>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5"/>
      <c r="BB99" s="305"/>
      <c r="BC99" s="305"/>
      <c r="BD99" s="305"/>
      <c r="BE99" s="305"/>
      <c r="BF99" s="305"/>
      <c r="BG99" s="305"/>
      <c r="BH99" s="305"/>
      <c r="BI99" s="305"/>
      <c r="BJ99" s="305"/>
      <c r="BK99" s="305"/>
      <c r="BL99" s="305"/>
      <c r="BM99" s="305"/>
      <c r="BN99" s="305"/>
      <c r="BO99" s="305"/>
      <c r="BP99" s="305"/>
      <c r="BQ99" s="305"/>
      <c r="BR99" s="305"/>
      <c r="BS99" s="305"/>
      <c r="BT99" s="305"/>
      <c r="BU99" s="305"/>
      <c r="BV99" s="305"/>
      <c r="BW99" s="305"/>
      <c r="BX99" s="305"/>
      <c r="BY99" s="305"/>
      <c r="BZ99" s="305"/>
      <c r="CA99" s="305"/>
      <c r="CB99" s="305"/>
      <c r="CC99" s="305"/>
      <c r="CD99" s="305"/>
      <c r="CE99" s="305"/>
      <c r="CF99" s="305"/>
      <c r="CG99" s="305"/>
      <c r="CH99" s="305"/>
      <c r="CI99" s="305"/>
      <c r="CJ99" s="305"/>
      <c r="CK99" s="305"/>
      <c r="CL99" s="305"/>
      <c r="CM99" s="305"/>
      <c r="CN99" s="305"/>
      <c r="CO99" s="305"/>
      <c r="CP99" s="305"/>
      <c r="CQ99" s="305"/>
      <c r="CR99" s="305"/>
      <c r="CS99" s="305"/>
      <c r="CT99" s="305"/>
      <c r="CU99" s="305"/>
      <c r="CV99" s="305"/>
      <c r="CW99" s="305"/>
      <c r="CX99" s="305"/>
      <c r="CY99" s="305"/>
      <c r="CZ99" s="305"/>
      <c r="DA99" s="305"/>
      <c r="DB99" s="305"/>
      <c r="DC99" s="305"/>
      <c r="DD99" s="305"/>
      <c r="DE99" s="305"/>
      <c r="DF99" s="305"/>
      <c r="DG99" s="305"/>
      <c r="DH99" s="305"/>
      <c r="DI99" s="305"/>
      <c r="DJ99" s="305"/>
      <c r="DK99" s="305"/>
      <c r="DL99" s="305"/>
      <c r="DM99" s="305"/>
      <c r="DN99" s="305"/>
      <c r="DO99" s="305"/>
      <c r="DP99" s="305"/>
      <c r="DQ99" s="305"/>
      <c r="DR99" s="305"/>
      <c r="DS99" s="305"/>
      <c r="DT99" s="305"/>
      <c r="DU99" s="305"/>
      <c r="DV99" s="305"/>
      <c r="DW99" s="305"/>
      <c r="DX99" s="305"/>
      <c r="DY99" s="305"/>
      <c r="DZ99" s="305"/>
      <c r="EA99" s="305"/>
      <c r="EB99" s="305"/>
      <c r="EC99" s="305"/>
      <c r="ED99" s="305"/>
      <c r="EE99" s="305"/>
      <c r="EF99" s="305"/>
      <c r="EG99" s="305"/>
      <c r="EH99" s="305"/>
      <c r="EI99" s="305"/>
      <c r="EJ99" s="305"/>
      <c r="EK99" s="305"/>
      <c r="EL99" s="305"/>
      <c r="EM99" s="305"/>
      <c r="EN99" s="305"/>
      <c r="EO99" s="305"/>
      <c r="EP99" s="305"/>
      <c r="EQ99" s="305"/>
      <c r="ER99" s="305"/>
      <c r="ES99" s="305"/>
      <c r="ET99" s="305"/>
      <c r="EU99" s="305"/>
      <c r="EV99" s="305"/>
      <c r="EW99" s="305"/>
      <c r="EX99" s="305"/>
      <c r="EY99" s="305"/>
      <c r="EZ99" s="305"/>
      <c r="FA99" s="305"/>
      <c r="FB99" s="305"/>
      <c r="FC99" s="305"/>
      <c r="FD99" s="305"/>
      <c r="FE99" s="305"/>
      <c r="FF99" s="305"/>
      <c r="FG99" s="305"/>
      <c r="FH99" s="305"/>
      <c r="FI99" s="305"/>
      <c r="FJ99" s="305"/>
      <c r="FK99" s="305"/>
      <c r="FL99" s="305"/>
      <c r="FM99" s="305"/>
      <c r="FN99" s="305"/>
      <c r="FO99" s="305"/>
      <c r="FP99" s="305"/>
      <c r="FQ99" s="305"/>
      <c r="FR99" s="305"/>
      <c r="FS99" s="305"/>
      <c r="FT99" s="305"/>
      <c r="FU99" s="305"/>
      <c r="FV99" s="305"/>
      <c r="FW99" s="305"/>
      <c r="FX99" s="305"/>
      <c r="FY99" s="305"/>
      <c r="FZ99" s="305"/>
      <c r="GA99" s="305"/>
      <c r="GB99" s="305"/>
      <c r="GC99" s="305"/>
      <c r="GD99" s="305"/>
      <c r="GE99" s="305"/>
      <c r="GF99" s="305"/>
      <c r="GG99" s="305"/>
      <c r="GH99" s="305"/>
      <c r="GI99" s="305"/>
      <c r="GJ99" s="305"/>
      <c r="GK99" s="305"/>
      <c r="GL99" s="305"/>
      <c r="GM99" s="305"/>
      <c r="GN99" s="305"/>
      <c r="GO99" s="305"/>
      <c r="GP99" s="305"/>
      <c r="GQ99" s="305"/>
      <c r="GR99" s="305"/>
      <c r="GS99" s="305"/>
      <c r="GT99" s="305"/>
      <c r="GU99" s="305"/>
      <c r="GV99" s="305"/>
      <c r="GW99" s="305"/>
      <c r="GX99" s="305"/>
      <c r="GY99" s="305"/>
      <c r="GZ99" s="305"/>
      <c r="HA99" s="305"/>
      <c r="HB99" s="305"/>
      <c r="HC99" s="305"/>
      <c r="HD99" s="305"/>
      <c r="HE99" s="305"/>
      <c r="HF99" s="305"/>
      <c r="HG99" s="305"/>
      <c r="HH99" s="305"/>
      <c r="HI99" s="305"/>
      <c r="HJ99" s="305"/>
      <c r="HK99" s="305"/>
      <c r="HL99" s="305"/>
      <c r="HM99" s="305"/>
      <c r="HN99" s="305"/>
      <c r="HO99" s="305"/>
      <c r="HP99" s="305"/>
      <c r="HQ99" s="305"/>
      <c r="HR99" s="305"/>
      <c r="HS99" s="305"/>
      <c r="HT99" s="305"/>
      <c r="HU99" s="305"/>
      <c r="HV99" s="305"/>
      <c r="HW99" s="305"/>
      <c r="HX99" s="305"/>
      <c r="HY99" s="305"/>
      <c r="HZ99" s="305"/>
      <c r="IA99" s="305"/>
      <c r="IB99" s="305"/>
      <c r="IC99" s="305"/>
      <c r="ID99" s="305"/>
      <c r="IE99" s="305"/>
      <c r="IF99" s="305"/>
      <c r="IG99" s="305"/>
      <c r="IH99" s="305"/>
      <c r="II99" s="305"/>
      <c r="IJ99" s="385"/>
      <c r="IK99" s="385"/>
      <c r="IL99" s="385"/>
      <c r="IM99" s="385"/>
      <c r="IN99" s="385"/>
      <c r="IO99" s="385"/>
      <c r="IP99" s="385"/>
      <c r="IQ99" s="385"/>
      <c r="IR99" s="385"/>
      <c r="IS99" s="385"/>
      <c r="IT99" s="385"/>
      <c r="IU99" s="385"/>
      <c r="IV99" s="385"/>
      <c r="IW99" s="385"/>
      <c r="IX99" s="385"/>
      <c r="IY99" s="385"/>
      <c r="IZ99" s="385"/>
      <c r="JA99" s="385"/>
      <c r="JB99" s="385"/>
      <c r="JC99" s="385"/>
      <c r="JD99" s="385"/>
      <c r="JE99" s="385"/>
      <c r="JF99" s="385"/>
      <c r="JG99" s="385"/>
      <c r="JH99" s="385"/>
      <c r="JI99" s="385"/>
      <c r="JJ99" s="385"/>
      <c r="JK99" s="385"/>
      <c r="JL99" s="385"/>
      <c r="JM99" s="385"/>
      <c r="JN99" s="385"/>
      <c r="JO99" s="385"/>
      <c r="JP99" s="385"/>
      <c r="JQ99" s="385"/>
      <c r="JR99" s="385"/>
      <c r="JS99" s="385"/>
      <c r="JT99" s="385"/>
      <c r="JU99" s="385"/>
      <c r="JV99" s="385"/>
      <c r="JW99" s="385"/>
      <c r="JX99" s="385"/>
      <c r="JY99" s="385"/>
      <c r="JZ99" s="385"/>
      <c r="KA99" s="385"/>
      <c r="KB99" s="385"/>
      <c r="KC99" s="385"/>
      <c r="KD99" s="385"/>
      <c r="KE99" s="385"/>
      <c r="KF99" s="385"/>
      <c r="KG99" s="385"/>
      <c r="KH99" s="385"/>
      <c r="KI99" s="385"/>
      <c r="KJ99" s="385"/>
      <c r="KK99" s="385"/>
      <c r="KL99" s="385"/>
      <c r="KM99" s="385"/>
      <c r="KN99" s="385"/>
      <c r="KO99" s="385"/>
      <c r="KP99" s="385"/>
      <c r="KQ99" s="385"/>
      <c r="KR99" s="385"/>
      <c r="KS99" s="385"/>
      <c r="KT99" s="385"/>
      <c r="KU99" s="385"/>
      <c r="KV99" s="385"/>
      <c r="KW99" s="385"/>
      <c r="KX99" s="385"/>
      <c r="KY99" s="385"/>
      <c r="KZ99" s="385"/>
      <c r="LA99" s="385"/>
      <c r="LB99" s="385"/>
      <c r="LC99" s="385"/>
      <c r="LD99" s="385"/>
      <c r="LE99" s="385"/>
      <c r="LF99" s="385"/>
      <c r="LG99" s="385"/>
      <c r="LH99" s="385"/>
      <c r="LI99" s="385"/>
      <c r="LJ99" s="385"/>
      <c r="LK99" s="385"/>
      <c r="LL99" s="385"/>
      <c r="LM99" s="385"/>
      <c r="LN99" s="385"/>
      <c r="LO99" s="385"/>
      <c r="LP99" s="385"/>
      <c r="LQ99" s="385"/>
      <c r="LR99" s="385"/>
      <c r="LS99" s="385"/>
      <c r="LT99" s="385"/>
      <c r="LU99" s="385"/>
      <c r="LV99" s="385"/>
      <c r="LW99" s="385"/>
      <c r="LX99" s="385"/>
      <c r="LY99" s="385"/>
      <c r="LZ99" s="385"/>
      <c r="MA99" s="385"/>
      <c r="MB99" s="385"/>
      <c r="MC99" s="385"/>
      <c r="MD99" s="385"/>
      <c r="ME99" s="385"/>
      <c r="MF99" s="385"/>
      <c r="MG99" s="305"/>
      <c r="MH99" s="305"/>
      <c r="MI99" s="305"/>
      <c r="MJ99" s="305"/>
      <c r="MK99" s="305"/>
      <c r="ML99" s="305"/>
      <c r="MM99" s="305"/>
      <c r="MN99" s="305"/>
      <c r="MO99" s="305"/>
      <c r="MP99" s="305"/>
      <c r="MQ99" s="305"/>
      <c r="MR99" s="305"/>
      <c r="MS99" s="305"/>
      <c r="MT99" s="305"/>
      <c r="MU99" s="305"/>
      <c r="MV99" s="305"/>
      <c r="MW99" s="305"/>
      <c r="MX99" s="305"/>
      <c r="MY99" s="305"/>
      <c r="MZ99" s="305"/>
      <c r="NA99" s="305"/>
      <c r="NB99" s="305"/>
      <c r="NC99" s="305"/>
      <c r="ND99" s="305"/>
      <c r="NE99" s="305"/>
      <c r="NF99" s="305"/>
      <c r="NG99" s="305"/>
      <c r="NH99" s="305"/>
      <c r="NI99" s="305"/>
      <c r="NJ99" s="305"/>
      <c r="NK99" s="305"/>
      <c r="NL99" s="305"/>
      <c r="NM99" s="305"/>
      <c r="NN99" s="305"/>
      <c r="NO99" s="305"/>
      <c r="NP99" s="305"/>
      <c r="NQ99" s="305"/>
      <c r="NR99" s="305"/>
      <c r="NS99" s="305"/>
      <c r="NT99" s="305"/>
      <c r="NU99" s="305"/>
      <c r="NV99" s="305"/>
      <c r="NW99" s="305"/>
      <c r="NX99" s="305"/>
      <c r="NY99" s="305"/>
      <c r="NZ99" s="305"/>
      <c r="OA99" s="305"/>
      <c r="OB99" s="305"/>
      <c r="OC99" s="305"/>
      <c r="OD99" s="305"/>
      <c r="OE99" s="305"/>
      <c r="OF99" s="305"/>
      <c r="OG99" s="305"/>
      <c r="OH99" s="305"/>
      <c r="OI99" s="305"/>
      <c r="OJ99" s="305"/>
      <c r="OK99" s="305"/>
      <c r="OL99" s="305"/>
      <c r="OM99" s="305"/>
      <c r="ON99" s="305"/>
      <c r="OO99" s="305"/>
      <c r="OP99" s="305"/>
      <c r="OQ99" s="305"/>
      <c r="OR99" s="305"/>
    </row>
    <row r="100" spans="1:408" s="386" customFormat="1" ht="27" thickBot="1">
      <c r="B100" s="441" t="s">
        <v>499</v>
      </c>
      <c r="C100" s="408">
        <f>NPV(D55,C95:BB95)</f>
        <v>0</v>
      </c>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5"/>
      <c r="BE100" s="305"/>
      <c r="BF100" s="305"/>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c r="CR100" s="305"/>
      <c r="CS100" s="305"/>
      <c r="CT100" s="305"/>
      <c r="CU100" s="305"/>
      <c r="CV100" s="305"/>
      <c r="CW100" s="305"/>
      <c r="CX100" s="305"/>
      <c r="CY100" s="305"/>
      <c r="CZ100" s="305"/>
      <c r="DA100" s="305"/>
      <c r="DB100" s="305"/>
      <c r="DC100" s="305"/>
      <c r="DD100" s="305"/>
      <c r="DE100" s="305"/>
      <c r="DF100" s="305"/>
      <c r="DG100" s="305"/>
      <c r="DH100" s="305"/>
      <c r="DI100" s="305"/>
      <c r="DJ100" s="305"/>
      <c r="DK100" s="305"/>
      <c r="DL100" s="305"/>
      <c r="DM100" s="305"/>
      <c r="DN100" s="305"/>
      <c r="DO100" s="305"/>
      <c r="DP100" s="305"/>
      <c r="DQ100" s="305"/>
      <c r="DR100" s="305"/>
      <c r="DS100" s="305"/>
      <c r="DT100" s="305"/>
      <c r="DU100" s="305"/>
      <c r="DV100" s="305"/>
      <c r="DW100" s="305"/>
      <c r="DX100" s="305"/>
      <c r="DY100" s="305"/>
      <c r="DZ100" s="305"/>
      <c r="EA100" s="305"/>
      <c r="EB100" s="305"/>
      <c r="EC100" s="305"/>
      <c r="ED100" s="305"/>
      <c r="EE100" s="305"/>
      <c r="EF100" s="305"/>
      <c r="EG100" s="305"/>
      <c r="EH100" s="305"/>
      <c r="EI100" s="305"/>
      <c r="EJ100" s="305"/>
      <c r="EK100" s="305"/>
      <c r="EL100" s="305"/>
      <c r="EM100" s="305"/>
      <c r="EN100" s="305"/>
      <c r="EO100" s="305"/>
      <c r="EP100" s="305"/>
      <c r="EQ100" s="305"/>
      <c r="ER100" s="305"/>
      <c r="ES100" s="305"/>
      <c r="ET100" s="305"/>
      <c r="EU100" s="305"/>
      <c r="EV100" s="305"/>
      <c r="EW100" s="305"/>
      <c r="EX100" s="305"/>
      <c r="EY100" s="305"/>
      <c r="EZ100" s="305"/>
      <c r="FA100" s="305"/>
      <c r="FB100" s="305"/>
      <c r="FC100" s="305"/>
      <c r="FD100" s="305"/>
      <c r="FE100" s="305"/>
      <c r="FF100" s="305"/>
      <c r="FG100" s="305"/>
      <c r="FH100" s="305"/>
      <c r="FI100" s="305"/>
      <c r="FJ100" s="305"/>
      <c r="FK100" s="305"/>
      <c r="FL100" s="305"/>
      <c r="FM100" s="305"/>
      <c r="FN100" s="305"/>
      <c r="FO100" s="305"/>
      <c r="FP100" s="305"/>
      <c r="FQ100" s="305"/>
      <c r="FR100" s="305"/>
      <c r="FS100" s="305"/>
      <c r="FT100" s="305"/>
      <c r="FU100" s="305"/>
      <c r="FV100" s="305"/>
      <c r="FW100" s="305"/>
      <c r="FX100" s="305"/>
      <c r="FY100" s="305"/>
      <c r="FZ100" s="305"/>
      <c r="GA100" s="305"/>
      <c r="GB100" s="305"/>
      <c r="GC100" s="305"/>
      <c r="GD100" s="305"/>
      <c r="GE100" s="305"/>
      <c r="GF100" s="305"/>
      <c r="GG100" s="305"/>
      <c r="GH100" s="305"/>
      <c r="GI100" s="305"/>
      <c r="GJ100" s="305"/>
      <c r="GK100" s="305"/>
      <c r="GL100" s="305"/>
      <c r="GM100" s="305"/>
      <c r="GN100" s="305"/>
      <c r="GO100" s="305"/>
      <c r="GP100" s="305"/>
      <c r="GQ100" s="305"/>
      <c r="GR100" s="305"/>
      <c r="GS100" s="305"/>
      <c r="GT100" s="305"/>
      <c r="GU100" s="305"/>
      <c r="GV100" s="305"/>
      <c r="GW100" s="305"/>
      <c r="GX100" s="305"/>
      <c r="GY100" s="305"/>
      <c r="GZ100" s="305"/>
      <c r="HA100" s="305"/>
      <c r="HB100" s="305"/>
      <c r="HC100" s="305"/>
      <c r="HD100" s="305"/>
      <c r="HE100" s="305"/>
      <c r="HF100" s="305"/>
      <c r="HG100" s="305"/>
      <c r="HH100" s="305"/>
      <c r="HI100" s="305"/>
      <c r="HJ100" s="305"/>
      <c r="HK100" s="305"/>
      <c r="HL100" s="305"/>
      <c r="HM100" s="305"/>
      <c r="HN100" s="305"/>
      <c r="HO100" s="305"/>
      <c r="HP100" s="305"/>
      <c r="HQ100" s="305"/>
      <c r="HR100" s="305"/>
      <c r="HS100" s="305"/>
      <c r="HT100" s="305"/>
      <c r="HU100" s="305"/>
      <c r="HV100" s="305"/>
      <c r="HW100" s="305"/>
      <c r="HX100" s="305"/>
      <c r="HY100" s="305"/>
      <c r="HZ100" s="305"/>
      <c r="IA100" s="305"/>
      <c r="IB100" s="305"/>
      <c r="IC100" s="305"/>
      <c r="ID100" s="305"/>
      <c r="IE100" s="305"/>
      <c r="IF100" s="305"/>
      <c r="IG100" s="305"/>
      <c r="IH100" s="305"/>
      <c r="II100" s="305"/>
      <c r="IJ100" s="385"/>
      <c r="IK100" s="385"/>
      <c r="IL100" s="385"/>
      <c r="IM100" s="385"/>
      <c r="IN100" s="385"/>
      <c r="IO100" s="385"/>
      <c r="IP100" s="385"/>
      <c r="IQ100" s="385"/>
      <c r="IR100" s="385"/>
      <c r="IS100" s="385"/>
      <c r="IT100" s="385"/>
      <c r="IU100" s="385"/>
      <c r="IV100" s="385"/>
      <c r="IW100" s="385"/>
      <c r="IX100" s="385"/>
      <c r="IY100" s="385"/>
      <c r="IZ100" s="385"/>
      <c r="JA100" s="385"/>
      <c r="JB100" s="385"/>
      <c r="JC100" s="385"/>
      <c r="JD100" s="385"/>
      <c r="JE100" s="385"/>
      <c r="JF100" s="385"/>
      <c r="JG100" s="385"/>
      <c r="JH100" s="385"/>
      <c r="JI100" s="385"/>
      <c r="JJ100" s="385"/>
      <c r="JK100" s="385"/>
      <c r="JL100" s="385"/>
      <c r="JM100" s="385"/>
      <c r="JN100" s="385"/>
      <c r="JO100" s="385"/>
      <c r="JP100" s="385"/>
      <c r="JQ100" s="385"/>
      <c r="JR100" s="385"/>
      <c r="JS100" s="385"/>
      <c r="JT100" s="385"/>
      <c r="JU100" s="385"/>
      <c r="JV100" s="385"/>
      <c r="JW100" s="385"/>
      <c r="JX100" s="385"/>
      <c r="JY100" s="385"/>
      <c r="JZ100" s="385"/>
      <c r="KA100" s="385"/>
      <c r="KB100" s="385"/>
      <c r="KC100" s="385"/>
      <c r="KD100" s="385"/>
      <c r="KE100" s="385"/>
      <c r="KF100" s="385"/>
      <c r="KG100" s="385"/>
      <c r="KH100" s="385"/>
      <c r="KI100" s="385"/>
      <c r="KJ100" s="385"/>
      <c r="KK100" s="385"/>
      <c r="KL100" s="385"/>
      <c r="KM100" s="385"/>
      <c r="KN100" s="385"/>
      <c r="KO100" s="385"/>
      <c r="KP100" s="385"/>
      <c r="KQ100" s="385"/>
      <c r="KR100" s="385"/>
      <c r="KS100" s="385"/>
      <c r="KT100" s="385"/>
      <c r="KU100" s="385"/>
      <c r="KV100" s="385"/>
      <c r="KW100" s="385"/>
      <c r="KX100" s="385"/>
      <c r="KY100" s="385"/>
      <c r="KZ100" s="385"/>
      <c r="LA100" s="385"/>
      <c r="LB100" s="385"/>
      <c r="LC100" s="385"/>
      <c r="LD100" s="385"/>
      <c r="LE100" s="385"/>
      <c r="LF100" s="385"/>
      <c r="LG100" s="385"/>
      <c r="LH100" s="385"/>
      <c r="LI100" s="385"/>
      <c r="LJ100" s="385"/>
      <c r="LK100" s="385"/>
      <c r="LL100" s="385"/>
      <c r="LM100" s="385"/>
      <c r="LN100" s="385"/>
      <c r="LO100" s="385"/>
      <c r="LP100" s="385"/>
      <c r="LQ100" s="385"/>
      <c r="LR100" s="385"/>
      <c r="LS100" s="385"/>
      <c r="LT100" s="385"/>
      <c r="LU100" s="385"/>
      <c r="LV100" s="385"/>
      <c r="LW100" s="385"/>
      <c r="LX100" s="385"/>
      <c r="LY100" s="385"/>
      <c r="LZ100" s="385"/>
      <c r="MA100" s="385"/>
      <c r="MB100" s="385"/>
      <c r="MC100" s="385"/>
      <c r="MD100" s="385"/>
      <c r="ME100" s="385"/>
      <c r="MF100" s="385"/>
      <c r="MG100" s="305"/>
      <c r="MH100" s="305"/>
      <c r="MI100" s="305"/>
      <c r="MJ100" s="305"/>
      <c r="MK100" s="305"/>
      <c r="ML100" s="305"/>
      <c r="MM100" s="305"/>
      <c r="MN100" s="305"/>
      <c r="MO100" s="305"/>
      <c r="MP100" s="305"/>
      <c r="MQ100" s="305"/>
      <c r="MR100" s="305"/>
      <c r="MS100" s="305"/>
      <c r="MT100" s="305"/>
      <c r="MU100" s="305"/>
      <c r="MV100" s="305"/>
      <c r="MW100" s="305"/>
      <c r="MX100" s="305"/>
      <c r="MY100" s="305"/>
      <c r="MZ100" s="305"/>
      <c r="NA100" s="305"/>
      <c r="NB100" s="305"/>
      <c r="NC100" s="305"/>
      <c r="ND100" s="305"/>
      <c r="NE100" s="305"/>
      <c r="NF100" s="305"/>
      <c r="NG100" s="305"/>
      <c r="NH100" s="305"/>
      <c r="NI100" s="305"/>
      <c r="NJ100" s="305"/>
      <c r="NK100" s="305"/>
      <c r="NL100" s="305"/>
      <c r="NM100" s="305"/>
      <c r="NN100" s="305"/>
      <c r="NO100" s="305"/>
      <c r="NP100" s="305"/>
      <c r="NQ100" s="305"/>
      <c r="NR100" s="305"/>
      <c r="NS100" s="305"/>
      <c r="NT100" s="305"/>
      <c r="NU100" s="305"/>
      <c r="NV100" s="305"/>
      <c r="NW100" s="305"/>
      <c r="NX100" s="305"/>
      <c r="NY100" s="305"/>
      <c r="NZ100" s="305"/>
      <c r="OA100" s="305"/>
      <c r="OB100" s="305"/>
      <c r="OC100" s="305"/>
      <c r="OD100" s="305"/>
      <c r="OE100" s="305"/>
      <c r="OF100" s="305"/>
      <c r="OG100" s="305"/>
      <c r="OH100" s="305"/>
      <c r="OI100" s="305"/>
      <c r="OJ100" s="305"/>
      <c r="OK100" s="305"/>
      <c r="OL100" s="305"/>
      <c r="OM100" s="305"/>
      <c r="ON100" s="305"/>
      <c r="OO100" s="305"/>
      <c r="OP100" s="305"/>
      <c r="OQ100" s="305"/>
      <c r="OR100" s="305"/>
    </row>
    <row r="101" spans="1:408" s="386" customFormat="1" ht="53.25" thickBot="1">
      <c r="B101" s="441" t="s">
        <v>797</v>
      </c>
      <c r="C101" s="475" t="e">
        <f>((C100)/(C90+C91-C92))/50</f>
        <v>#DIV/0!</v>
      </c>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c r="CR101" s="305"/>
      <c r="CS101" s="305"/>
      <c r="CT101" s="305"/>
      <c r="CU101" s="305"/>
      <c r="CV101" s="305"/>
      <c r="CW101" s="305"/>
      <c r="CX101" s="305"/>
      <c r="CY101" s="305"/>
      <c r="CZ101" s="305"/>
      <c r="DA101" s="305"/>
      <c r="DB101" s="305"/>
      <c r="DC101" s="305"/>
      <c r="DD101" s="305"/>
      <c r="DE101" s="305"/>
      <c r="DF101" s="305"/>
      <c r="DG101" s="305"/>
      <c r="DH101" s="305"/>
      <c r="DI101" s="305"/>
      <c r="DJ101" s="305"/>
      <c r="DK101" s="305"/>
      <c r="DL101" s="305"/>
      <c r="DM101" s="305"/>
      <c r="DN101" s="305"/>
      <c r="DO101" s="305"/>
      <c r="DP101" s="305"/>
      <c r="DQ101" s="305"/>
      <c r="DR101" s="305"/>
      <c r="DS101" s="305"/>
      <c r="DT101" s="305"/>
      <c r="DU101" s="305"/>
      <c r="DV101" s="305"/>
      <c r="DW101" s="305"/>
      <c r="DX101" s="305"/>
      <c r="DY101" s="305"/>
      <c r="DZ101" s="305"/>
      <c r="EA101" s="305"/>
      <c r="EB101" s="305"/>
      <c r="EC101" s="305"/>
      <c r="ED101" s="305"/>
      <c r="EE101" s="305"/>
      <c r="EF101" s="305"/>
      <c r="EG101" s="305"/>
      <c r="EH101" s="305"/>
      <c r="EI101" s="305"/>
      <c r="EJ101" s="305"/>
      <c r="EK101" s="305"/>
      <c r="EL101" s="305"/>
      <c r="EM101" s="305"/>
      <c r="EN101" s="305"/>
      <c r="EO101" s="305"/>
      <c r="EP101" s="305"/>
      <c r="EQ101" s="305"/>
      <c r="ER101" s="305"/>
      <c r="ES101" s="305"/>
      <c r="ET101" s="305"/>
      <c r="EU101" s="305"/>
      <c r="EV101" s="305"/>
      <c r="EW101" s="305"/>
      <c r="EX101" s="305"/>
      <c r="EY101" s="305"/>
      <c r="EZ101" s="305"/>
      <c r="FA101" s="305"/>
      <c r="FB101" s="305"/>
      <c r="FC101" s="305"/>
      <c r="FD101" s="305"/>
      <c r="FE101" s="305"/>
      <c r="FF101" s="305"/>
      <c r="FG101" s="305"/>
      <c r="FH101" s="305"/>
      <c r="FI101" s="305"/>
      <c r="FJ101" s="305"/>
      <c r="FK101" s="305"/>
      <c r="FL101" s="305"/>
      <c r="FM101" s="305"/>
      <c r="FN101" s="305"/>
      <c r="FO101" s="305"/>
      <c r="FP101" s="305"/>
      <c r="FQ101" s="305"/>
      <c r="FR101" s="305"/>
      <c r="FS101" s="305"/>
      <c r="FT101" s="305"/>
      <c r="FU101" s="305"/>
      <c r="FV101" s="305"/>
      <c r="FW101" s="305"/>
      <c r="FX101" s="305"/>
      <c r="FY101" s="305"/>
      <c r="FZ101" s="305"/>
      <c r="GA101" s="305"/>
      <c r="GB101" s="305"/>
      <c r="GC101" s="305"/>
      <c r="GD101" s="305"/>
      <c r="GE101" s="305"/>
      <c r="GF101" s="305"/>
      <c r="GG101" s="305"/>
      <c r="GH101" s="305"/>
      <c r="GI101" s="305"/>
      <c r="GJ101" s="305"/>
      <c r="GK101" s="305"/>
      <c r="GL101" s="305"/>
      <c r="GM101" s="305"/>
      <c r="GN101" s="305"/>
      <c r="GO101" s="305"/>
      <c r="GP101" s="305"/>
      <c r="GQ101" s="305"/>
      <c r="GR101" s="305"/>
      <c r="GS101" s="305"/>
      <c r="GT101" s="305"/>
      <c r="GU101" s="305"/>
      <c r="GV101" s="305"/>
      <c r="GW101" s="305"/>
      <c r="GX101" s="305"/>
      <c r="GY101" s="305"/>
      <c r="GZ101" s="305"/>
      <c r="HA101" s="305"/>
      <c r="HB101" s="305"/>
      <c r="HC101" s="305"/>
      <c r="HD101" s="305"/>
      <c r="HE101" s="305"/>
      <c r="HF101" s="305"/>
      <c r="HG101" s="305"/>
      <c r="HH101" s="305"/>
      <c r="HI101" s="305"/>
      <c r="HJ101" s="305"/>
      <c r="HK101" s="305"/>
      <c r="HL101" s="305"/>
      <c r="HM101" s="305"/>
      <c r="HN101" s="305"/>
      <c r="HO101" s="305"/>
      <c r="HP101" s="305"/>
      <c r="HQ101" s="305"/>
      <c r="HR101" s="305"/>
      <c r="HS101" s="305"/>
      <c r="HT101" s="305"/>
      <c r="HU101" s="305"/>
      <c r="HV101" s="305"/>
      <c r="HW101" s="305"/>
      <c r="HX101" s="305"/>
      <c r="HY101" s="305"/>
      <c r="HZ101" s="305"/>
      <c r="IA101" s="305"/>
      <c r="IB101" s="305"/>
      <c r="IC101" s="305"/>
      <c r="ID101" s="305"/>
      <c r="IE101" s="305"/>
      <c r="IF101" s="305"/>
      <c r="IG101" s="305"/>
      <c r="IH101" s="305"/>
      <c r="II101" s="305"/>
      <c r="IJ101" s="385"/>
      <c r="IK101" s="385"/>
      <c r="IL101" s="385"/>
      <c r="IM101" s="385"/>
      <c r="IN101" s="385"/>
      <c r="IO101" s="385"/>
      <c r="IP101" s="385"/>
      <c r="IQ101" s="385"/>
      <c r="IR101" s="385"/>
      <c r="IS101" s="385"/>
      <c r="IT101" s="385"/>
      <c r="IU101" s="385"/>
      <c r="IV101" s="385"/>
      <c r="IW101" s="385"/>
      <c r="IX101" s="385"/>
      <c r="IY101" s="385"/>
      <c r="IZ101" s="385"/>
      <c r="JA101" s="385"/>
      <c r="JB101" s="385"/>
      <c r="JC101" s="385"/>
      <c r="JD101" s="385"/>
      <c r="JE101" s="385"/>
      <c r="JF101" s="385"/>
      <c r="JG101" s="385"/>
      <c r="JH101" s="385"/>
      <c r="JI101" s="385"/>
      <c r="JJ101" s="385"/>
      <c r="JK101" s="385"/>
      <c r="JL101" s="385"/>
      <c r="JM101" s="385"/>
      <c r="JN101" s="385"/>
      <c r="JO101" s="385"/>
      <c r="JP101" s="385"/>
      <c r="JQ101" s="385"/>
      <c r="JR101" s="385"/>
      <c r="JS101" s="385"/>
      <c r="JT101" s="385"/>
      <c r="JU101" s="385"/>
      <c r="JV101" s="385"/>
      <c r="JW101" s="385"/>
      <c r="JX101" s="385"/>
      <c r="JY101" s="385"/>
      <c r="JZ101" s="385"/>
      <c r="KA101" s="385"/>
      <c r="KB101" s="385"/>
      <c r="KC101" s="385"/>
      <c r="KD101" s="385"/>
      <c r="KE101" s="385"/>
      <c r="KF101" s="385"/>
      <c r="KG101" s="385"/>
      <c r="KH101" s="385"/>
      <c r="KI101" s="385"/>
      <c r="KJ101" s="385"/>
      <c r="KK101" s="385"/>
      <c r="KL101" s="385"/>
      <c r="KM101" s="385"/>
      <c r="KN101" s="385"/>
      <c r="KO101" s="385"/>
      <c r="KP101" s="385"/>
      <c r="KQ101" s="385"/>
      <c r="KR101" s="385"/>
      <c r="KS101" s="385"/>
      <c r="KT101" s="385"/>
      <c r="KU101" s="385"/>
      <c r="KV101" s="385"/>
      <c r="KW101" s="385"/>
      <c r="KX101" s="385"/>
      <c r="KY101" s="385"/>
      <c r="KZ101" s="385"/>
      <c r="LA101" s="385"/>
      <c r="LB101" s="385"/>
      <c r="LC101" s="385"/>
      <c r="LD101" s="385"/>
      <c r="LE101" s="385"/>
      <c r="LF101" s="385"/>
      <c r="LG101" s="385"/>
      <c r="LH101" s="385"/>
      <c r="LI101" s="385"/>
      <c r="LJ101" s="385"/>
      <c r="LK101" s="385"/>
      <c r="LL101" s="385"/>
      <c r="LM101" s="385"/>
      <c r="LN101" s="385"/>
      <c r="LO101" s="385"/>
      <c r="LP101" s="385"/>
      <c r="LQ101" s="385"/>
      <c r="LR101" s="385"/>
      <c r="LS101" s="385"/>
      <c r="LT101" s="385"/>
      <c r="LU101" s="385"/>
      <c r="LV101" s="385"/>
      <c r="LW101" s="385"/>
      <c r="LX101" s="385"/>
      <c r="LY101" s="385"/>
      <c r="LZ101" s="385"/>
      <c r="MA101" s="385"/>
      <c r="MB101" s="385"/>
      <c r="MC101" s="385"/>
      <c r="MD101" s="385"/>
      <c r="ME101" s="385"/>
      <c r="MF101" s="385"/>
      <c r="MG101" s="305"/>
      <c r="MH101" s="305"/>
      <c r="MI101" s="305"/>
      <c r="MJ101" s="305"/>
      <c r="MK101" s="305"/>
      <c r="ML101" s="305"/>
      <c r="MM101" s="305"/>
      <c r="MN101" s="305"/>
      <c r="MO101" s="305"/>
      <c r="MP101" s="305"/>
      <c r="MQ101" s="305"/>
      <c r="MR101" s="305"/>
      <c r="MS101" s="305"/>
      <c r="MT101" s="305"/>
      <c r="MU101" s="305"/>
      <c r="MV101" s="305"/>
      <c r="MW101" s="305"/>
      <c r="MX101" s="305"/>
      <c r="MY101" s="305"/>
      <c r="MZ101" s="305"/>
      <c r="NA101" s="305"/>
      <c r="NB101" s="305"/>
      <c r="NC101" s="305"/>
      <c r="ND101" s="305"/>
      <c r="NE101" s="305"/>
      <c r="NF101" s="305"/>
      <c r="NG101" s="305"/>
      <c r="NH101" s="305"/>
      <c r="NI101" s="305"/>
      <c r="NJ101" s="305"/>
      <c r="NK101" s="305"/>
      <c r="NL101" s="305"/>
      <c r="NM101" s="305"/>
      <c r="NN101" s="305"/>
      <c r="NO101" s="305"/>
      <c r="NP101" s="305"/>
      <c r="NQ101" s="305"/>
      <c r="NR101" s="305"/>
      <c r="NS101" s="305"/>
      <c r="NT101" s="305"/>
      <c r="NU101" s="305"/>
      <c r="NV101" s="305"/>
      <c r="NW101" s="305"/>
      <c r="NX101" s="305"/>
      <c r="NY101" s="305"/>
      <c r="NZ101" s="305"/>
      <c r="OA101" s="305"/>
      <c r="OB101" s="305"/>
      <c r="OC101" s="305"/>
      <c r="OD101" s="305"/>
      <c r="OE101" s="305"/>
      <c r="OF101" s="305"/>
      <c r="OG101" s="305"/>
      <c r="OH101" s="305"/>
      <c r="OI101" s="305"/>
      <c r="OJ101" s="305"/>
      <c r="OK101" s="305"/>
      <c r="OL101" s="305"/>
      <c r="OM101" s="305"/>
      <c r="ON101" s="305"/>
      <c r="OO101" s="305"/>
      <c r="OP101" s="305"/>
      <c r="OQ101" s="305"/>
      <c r="OR101" s="305"/>
    </row>
    <row r="102" spans="1:408" s="386" customFormat="1">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305"/>
      <c r="CA102" s="305"/>
      <c r="CB102" s="305"/>
      <c r="CC102" s="305"/>
      <c r="CD102" s="305"/>
      <c r="CE102" s="305"/>
      <c r="CF102" s="305"/>
      <c r="CG102" s="305"/>
      <c r="CH102" s="305"/>
      <c r="CI102" s="305"/>
      <c r="CJ102" s="305"/>
      <c r="CK102" s="305"/>
      <c r="CL102" s="305"/>
      <c r="CM102" s="305"/>
      <c r="CN102" s="305"/>
      <c r="CO102" s="305"/>
      <c r="CP102" s="305"/>
      <c r="CQ102" s="305"/>
      <c r="CR102" s="305"/>
      <c r="CS102" s="305"/>
      <c r="CT102" s="305"/>
      <c r="CU102" s="305"/>
      <c r="CV102" s="305"/>
      <c r="CW102" s="305"/>
      <c r="CX102" s="305"/>
      <c r="CY102" s="305"/>
      <c r="CZ102" s="305"/>
      <c r="DA102" s="305"/>
      <c r="DB102" s="305"/>
      <c r="DC102" s="305"/>
      <c r="DD102" s="305"/>
      <c r="DE102" s="305"/>
      <c r="DF102" s="305"/>
      <c r="DG102" s="305"/>
      <c r="DH102" s="305"/>
      <c r="DI102" s="305"/>
      <c r="DJ102" s="305"/>
      <c r="DK102" s="305"/>
      <c r="DL102" s="305"/>
      <c r="DM102" s="305"/>
      <c r="DN102" s="305"/>
      <c r="DO102" s="305"/>
      <c r="DP102" s="305"/>
      <c r="DQ102" s="305"/>
      <c r="DR102" s="305"/>
      <c r="DS102" s="305"/>
      <c r="DT102" s="305"/>
      <c r="DU102" s="305"/>
      <c r="DV102" s="305"/>
      <c r="DW102" s="305"/>
      <c r="DX102" s="305"/>
      <c r="DY102" s="305"/>
      <c r="DZ102" s="305"/>
      <c r="EA102" s="305"/>
      <c r="EB102" s="305"/>
      <c r="EC102" s="305"/>
      <c r="ED102" s="305"/>
      <c r="EE102" s="305"/>
      <c r="EF102" s="305"/>
      <c r="EG102" s="305"/>
      <c r="EH102" s="305"/>
      <c r="EI102" s="305"/>
      <c r="EJ102" s="305"/>
      <c r="EK102" s="305"/>
      <c r="EL102" s="305"/>
      <c r="EM102" s="305"/>
      <c r="EN102" s="305"/>
      <c r="EO102" s="305"/>
      <c r="EP102" s="305"/>
      <c r="EQ102" s="305"/>
      <c r="ER102" s="305"/>
      <c r="ES102" s="305"/>
      <c r="ET102" s="305"/>
      <c r="EU102" s="305"/>
      <c r="EV102" s="305"/>
      <c r="EW102" s="305"/>
      <c r="EX102" s="305"/>
      <c r="EY102" s="305"/>
      <c r="EZ102" s="305"/>
      <c r="FA102" s="305"/>
      <c r="FB102" s="305"/>
      <c r="FC102" s="305"/>
      <c r="FD102" s="305"/>
      <c r="FE102" s="305"/>
      <c r="FF102" s="305"/>
      <c r="FG102" s="305"/>
      <c r="FH102" s="305"/>
      <c r="FI102" s="305"/>
      <c r="FJ102" s="305"/>
      <c r="FK102" s="305"/>
      <c r="FL102" s="305"/>
      <c r="FM102" s="305"/>
      <c r="FN102" s="305"/>
      <c r="FO102" s="305"/>
      <c r="FP102" s="305"/>
      <c r="FQ102" s="305"/>
      <c r="FR102" s="305"/>
      <c r="FS102" s="305"/>
      <c r="FT102" s="305"/>
      <c r="FU102" s="305"/>
      <c r="FV102" s="305"/>
      <c r="FW102" s="305"/>
      <c r="FX102" s="305"/>
      <c r="FY102" s="305"/>
      <c r="FZ102" s="305"/>
      <c r="GA102" s="305"/>
      <c r="GB102" s="305"/>
      <c r="GC102" s="305"/>
      <c r="GD102" s="305"/>
      <c r="GE102" s="305"/>
      <c r="GF102" s="305"/>
      <c r="GG102" s="305"/>
      <c r="GH102" s="305"/>
      <c r="GI102" s="305"/>
      <c r="GJ102" s="305"/>
      <c r="GK102" s="305"/>
      <c r="GL102" s="305"/>
      <c r="GM102" s="305"/>
      <c r="GN102" s="305"/>
      <c r="GO102" s="305"/>
      <c r="GP102" s="305"/>
      <c r="GQ102" s="305"/>
      <c r="GR102" s="305"/>
      <c r="GS102" s="305"/>
      <c r="GT102" s="305"/>
      <c r="GU102" s="305"/>
      <c r="GV102" s="305"/>
      <c r="GW102" s="305"/>
      <c r="GX102" s="305"/>
      <c r="GY102" s="305"/>
      <c r="GZ102" s="305"/>
      <c r="HA102" s="305"/>
      <c r="HB102" s="305"/>
      <c r="HC102" s="305"/>
      <c r="HD102" s="305"/>
      <c r="HE102" s="305"/>
      <c r="HF102" s="305"/>
      <c r="HG102" s="305"/>
      <c r="HH102" s="305"/>
      <c r="HI102" s="305"/>
      <c r="HJ102" s="305"/>
      <c r="HK102" s="305"/>
      <c r="HL102" s="305"/>
      <c r="HM102" s="305"/>
      <c r="HN102" s="305"/>
      <c r="HO102" s="305"/>
      <c r="HP102" s="305"/>
      <c r="HQ102" s="305"/>
      <c r="HR102" s="305"/>
      <c r="HS102" s="305"/>
      <c r="HT102" s="305"/>
      <c r="HU102" s="305"/>
      <c r="HV102" s="305"/>
      <c r="HW102" s="305"/>
      <c r="HX102" s="305"/>
      <c r="HY102" s="305"/>
      <c r="HZ102" s="305"/>
      <c r="IA102" s="305"/>
      <c r="IB102" s="305"/>
      <c r="IC102" s="305"/>
      <c r="ID102" s="305"/>
      <c r="IE102" s="305"/>
      <c r="IF102" s="305"/>
      <c r="IG102" s="305"/>
      <c r="IH102" s="305"/>
      <c r="II102" s="305"/>
      <c r="IJ102" s="385"/>
      <c r="IK102" s="385"/>
      <c r="IL102" s="385"/>
      <c r="IM102" s="385"/>
      <c r="IN102" s="385"/>
      <c r="IO102" s="385"/>
      <c r="IP102" s="385"/>
      <c r="IQ102" s="385"/>
      <c r="IR102" s="385"/>
      <c r="IS102" s="385"/>
      <c r="IT102" s="385"/>
      <c r="IU102" s="385"/>
      <c r="IV102" s="385"/>
      <c r="IW102" s="385"/>
      <c r="IX102" s="385"/>
      <c r="IY102" s="385"/>
      <c r="IZ102" s="385"/>
      <c r="JA102" s="385"/>
      <c r="JB102" s="385"/>
      <c r="JC102" s="385"/>
      <c r="JD102" s="385"/>
      <c r="JE102" s="385"/>
      <c r="JF102" s="385"/>
      <c r="JG102" s="385"/>
      <c r="JH102" s="385"/>
      <c r="JI102" s="385"/>
      <c r="JJ102" s="385"/>
      <c r="JK102" s="385"/>
      <c r="JL102" s="385"/>
      <c r="JM102" s="385"/>
      <c r="JN102" s="385"/>
      <c r="JO102" s="385"/>
      <c r="JP102" s="385"/>
      <c r="JQ102" s="385"/>
      <c r="JR102" s="385"/>
      <c r="JS102" s="385"/>
      <c r="JT102" s="385"/>
      <c r="JU102" s="385"/>
      <c r="JV102" s="385"/>
      <c r="JW102" s="385"/>
      <c r="JX102" s="385"/>
      <c r="JY102" s="385"/>
      <c r="JZ102" s="385"/>
      <c r="KA102" s="385"/>
      <c r="KB102" s="385"/>
      <c r="KC102" s="385"/>
      <c r="KD102" s="385"/>
      <c r="KE102" s="385"/>
      <c r="KF102" s="385"/>
      <c r="KG102" s="385"/>
      <c r="KH102" s="385"/>
      <c r="KI102" s="385"/>
      <c r="KJ102" s="385"/>
      <c r="KK102" s="385"/>
      <c r="KL102" s="385"/>
      <c r="KM102" s="385"/>
      <c r="KN102" s="385"/>
      <c r="KO102" s="385"/>
      <c r="KP102" s="385"/>
      <c r="KQ102" s="385"/>
      <c r="KR102" s="385"/>
      <c r="KS102" s="385"/>
      <c r="KT102" s="385"/>
      <c r="KU102" s="385"/>
      <c r="KV102" s="385"/>
      <c r="KW102" s="385"/>
      <c r="KX102" s="385"/>
      <c r="KY102" s="385"/>
      <c r="KZ102" s="385"/>
      <c r="LA102" s="385"/>
      <c r="LB102" s="385"/>
      <c r="LC102" s="385"/>
      <c r="LD102" s="385"/>
      <c r="LE102" s="385"/>
      <c r="LF102" s="385"/>
      <c r="LG102" s="385"/>
      <c r="LH102" s="385"/>
      <c r="LI102" s="385"/>
      <c r="LJ102" s="385"/>
      <c r="LK102" s="385"/>
      <c r="LL102" s="385"/>
      <c r="LM102" s="385"/>
      <c r="LN102" s="385"/>
      <c r="LO102" s="385"/>
      <c r="LP102" s="385"/>
      <c r="LQ102" s="385"/>
      <c r="LR102" s="385"/>
      <c r="LS102" s="385"/>
      <c r="LT102" s="385"/>
      <c r="LU102" s="385"/>
      <c r="LV102" s="385"/>
      <c r="LW102" s="385"/>
      <c r="LX102" s="385"/>
      <c r="LY102" s="385"/>
      <c r="LZ102" s="385"/>
      <c r="MA102" s="385"/>
      <c r="MB102" s="385"/>
      <c r="MC102" s="385"/>
      <c r="MD102" s="385"/>
      <c r="ME102" s="385"/>
      <c r="MF102" s="385"/>
      <c r="MG102" s="305"/>
      <c r="MH102" s="305"/>
      <c r="MI102" s="305"/>
      <c r="MJ102" s="305"/>
      <c r="MK102" s="305"/>
      <c r="ML102" s="305"/>
      <c r="MM102" s="305"/>
      <c r="MN102" s="305"/>
      <c r="MO102" s="305"/>
      <c r="MP102" s="305"/>
      <c r="MQ102" s="305"/>
      <c r="MR102" s="305"/>
      <c r="MS102" s="305"/>
      <c r="MT102" s="305"/>
      <c r="MU102" s="305"/>
      <c r="MV102" s="305"/>
      <c r="MW102" s="305"/>
      <c r="MX102" s="305"/>
      <c r="MY102" s="305"/>
      <c r="MZ102" s="305"/>
      <c r="NA102" s="305"/>
      <c r="NB102" s="305"/>
      <c r="NC102" s="305"/>
      <c r="ND102" s="305"/>
      <c r="NE102" s="305"/>
      <c r="NF102" s="305"/>
      <c r="NG102" s="305"/>
      <c r="NH102" s="305"/>
      <c r="NI102" s="305"/>
      <c r="NJ102" s="305"/>
      <c r="NK102" s="305"/>
      <c r="NL102" s="305"/>
      <c r="NM102" s="305"/>
      <c r="NN102" s="305"/>
      <c r="NO102" s="305"/>
      <c r="NP102" s="305"/>
      <c r="NQ102" s="305"/>
      <c r="NR102" s="305"/>
      <c r="NS102" s="305"/>
      <c r="NT102" s="305"/>
      <c r="NU102" s="305"/>
      <c r="NV102" s="305"/>
      <c r="NW102" s="305"/>
      <c r="NX102" s="305"/>
      <c r="NY102" s="305"/>
      <c r="NZ102" s="305"/>
      <c r="OA102" s="305"/>
      <c r="OB102" s="305"/>
      <c r="OC102" s="305"/>
      <c r="OD102" s="305"/>
      <c r="OE102" s="305"/>
      <c r="OF102" s="305"/>
      <c r="OG102" s="305"/>
      <c r="OH102" s="305"/>
      <c r="OI102" s="305"/>
      <c r="OJ102" s="305"/>
      <c r="OK102" s="305"/>
      <c r="OL102" s="305"/>
      <c r="OM102" s="305"/>
      <c r="ON102" s="305"/>
      <c r="OO102" s="305"/>
      <c r="OP102" s="305"/>
      <c r="OQ102" s="305"/>
      <c r="OR102" s="305"/>
    </row>
    <row r="103" spans="1:408" s="350" customFormat="1" ht="20.25" hidden="1" customHeight="1" thickBot="1">
      <c r="A103" s="348" t="s">
        <v>789</v>
      </c>
      <c r="B103" s="349"/>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c r="CO103" s="351"/>
      <c r="CP103" s="351"/>
      <c r="CQ103" s="351"/>
      <c r="CR103" s="351"/>
      <c r="CS103" s="351"/>
      <c r="CT103" s="351"/>
      <c r="CU103" s="351"/>
      <c r="CV103" s="351"/>
      <c r="CW103" s="351"/>
      <c r="CX103" s="351"/>
      <c r="CY103" s="351"/>
      <c r="CZ103" s="351"/>
      <c r="DA103" s="351"/>
      <c r="DB103" s="351"/>
      <c r="DC103" s="351"/>
      <c r="DD103" s="351"/>
      <c r="DE103" s="351"/>
      <c r="DF103" s="351"/>
      <c r="DG103" s="351"/>
      <c r="DH103" s="351"/>
      <c r="DI103" s="351"/>
      <c r="DJ103" s="351"/>
      <c r="DK103" s="351"/>
      <c r="DL103" s="351"/>
      <c r="DM103" s="351"/>
      <c r="DN103" s="351"/>
      <c r="DO103" s="351"/>
      <c r="DP103" s="351"/>
      <c r="DQ103" s="351"/>
      <c r="DR103" s="351"/>
      <c r="DS103" s="351"/>
      <c r="DT103" s="351"/>
      <c r="DU103" s="351"/>
      <c r="DV103" s="351"/>
      <c r="DW103" s="351"/>
      <c r="DX103" s="351"/>
      <c r="DY103" s="351"/>
      <c r="DZ103" s="351"/>
      <c r="EA103" s="351"/>
      <c r="EB103" s="351"/>
      <c r="EC103" s="351"/>
      <c r="ED103" s="351"/>
      <c r="EE103" s="351"/>
      <c r="EF103" s="351"/>
      <c r="EG103" s="351"/>
      <c r="EH103" s="351"/>
      <c r="EI103" s="351"/>
      <c r="EJ103" s="351"/>
      <c r="EK103" s="351"/>
      <c r="EL103" s="351"/>
      <c r="EM103" s="351"/>
      <c r="EN103" s="351"/>
      <c r="EO103" s="351"/>
      <c r="EP103" s="351"/>
      <c r="EQ103" s="351"/>
      <c r="ER103" s="351"/>
      <c r="ES103" s="351"/>
      <c r="ET103" s="351"/>
      <c r="EU103" s="351"/>
      <c r="EV103" s="351"/>
      <c r="EW103" s="351"/>
      <c r="EX103" s="351"/>
      <c r="EY103" s="351"/>
      <c r="EZ103" s="351"/>
      <c r="FA103" s="351"/>
      <c r="FB103" s="351"/>
      <c r="FC103" s="351"/>
      <c r="FD103" s="351"/>
      <c r="FE103" s="351"/>
      <c r="FF103" s="351"/>
      <c r="FG103" s="351"/>
      <c r="FH103" s="351"/>
      <c r="FI103" s="351"/>
      <c r="FJ103" s="351"/>
      <c r="FK103" s="351"/>
      <c r="FL103" s="351"/>
      <c r="FM103" s="351"/>
      <c r="FN103" s="351"/>
      <c r="FO103" s="351"/>
      <c r="FP103" s="351"/>
      <c r="FQ103" s="351"/>
      <c r="FR103" s="351"/>
      <c r="FS103" s="351"/>
      <c r="FT103" s="351"/>
      <c r="FU103" s="351"/>
      <c r="FV103" s="351"/>
      <c r="FW103" s="351"/>
      <c r="FX103" s="351"/>
      <c r="FY103" s="351"/>
      <c r="FZ103" s="351"/>
      <c r="GA103" s="351"/>
      <c r="GB103" s="351"/>
      <c r="GC103" s="351"/>
      <c r="GD103" s="351"/>
      <c r="GE103" s="351"/>
      <c r="GF103" s="351"/>
      <c r="GG103" s="351"/>
      <c r="GH103" s="351"/>
      <c r="GI103" s="351"/>
      <c r="GJ103" s="351"/>
      <c r="GK103" s="351"/>
      <c r="GL103" s="351"/>
      <c r="GM103" s="351"/>
      <c r="GN103" s="351"/>
      <c r="GO103" s="351"/>
      <c r="GP103" s="351"/>
      <c r="GQ103" s="351"/>
      <c r="GR103" s="351"/>
      <c r="GS103" s="351"/>
      <c r="GT103" s="351"/>
      <c r="GU103" s="351"/>
      <c r="GV103" s="351"/>
      <c r="GW103" s="351"/>
      <c r="GX103" s="351"/>
      <c r="GY103" s="351"/>
      <c r="GZ103" s="351"/>
      <c r="HA103" s="351"/>
      <c r="HB103" s="351"/>
      <c r="HC103" s="351"/>
      <c r="HD103" s="351"/>
      <c r="HE103" s="351"/>
      <c r="HF103" s="351"/>
      <c r="HG103" s="351"/>
      <c r="HH103" s="351"/>
      <c r="HI103" s="351"/>
      <c r="HJ103" s="351"/>
      <c r="HK103" s="351"/>
      <c r="HL103" s="351"/>
      <c r="HM103" s="351"/>
      <c r="HN103" s="351"/>
      <c r="HO103" s="351"/>
      <c r="HP103" s="351"/>
      <c r="HQ103" s="351"/>
      <c r="HR103" s="351"/>
      <c r="HS103" s="351"/>
      <c r="HT103" s="351"/>
      <c r="HU103" s="351"/>
      <c r="HV103" s="351"/>
      <c r="HW103" s="351"/>
      <c r="HX103" s="351"/>
      <c r="HY103" s="351"/>
      <c r="HZ103" s="351"/>
      <c r="IA103" s="351"/>
      <c r="IB103" s="351"/>
      <c r="IC103" s="351"/>
      <c r="ID103" s="351"/>
      <c r="IE103" s="351"/>
      <c r="IF103" s="351"/>
      <c r="IG103" s="351"/>
      <c r="IH103" s="351"/>
      <c r="II103" s="351"/>
      <c r="IJ103" s="352"/>
      <c r="IK103" s="352"/>
      <c r="IL103" s="352"/>
      <c r="IM103" s="352"/>
      <c r="IN103" s="352"/>
      <c r="IO103" s="352"/>
      <c r="IP103" s="352"/>
      <c r="IQ103" s="352"/>
      <c r="IR103" s="352"/>
      <c r="IS103" s="352"/>
      <c r="IT103" s="352"/>
      <c r="IU103" s="352"/>
      <c r="IV103" s="352"/>
      <c r="IW103" s="352"/>
      <c r="IX103" s="352"/>
      <c r="IY103" s="352"/>
      <c r="IZ103" s="352"/>
      <c r="JA103" s="352"/>
      <c r="JB103" s="352"/>
      <c r="JC103" s="352"/>
      <c r="JD103" s="352"/>
      <c r="JE103" s="352"/>
      <c r="JF103" s="352"/>
      <c r="JG103" s="352"/>
      <c r="JH103" s="352"/>
      <c r="JI103" s="352"/>
      <c r="JJ103" s="352"/>
      <c r="JK103" s="352"/>
      <c r="JL103" s="352"/>
      <c r="JM103" s="352"/>
      <c r="JN103" s="352"/>
      <c r="JO103" s="352"/>
      <c r="JP103" s="352"/>
      <c r="JQ103" s="352"/>
      <c r="JR103" s="352"/>
      <c r="JS103" s="352"/>
      <c r="JT103" s="352"/>
      <c r="JU103" s="352"/>
      <c r="JV103" s="352"/>
      <c r="JW103" s="352"/>
      <c r="JX103" s="352"/>
      <c r="JY103" s="352"/>
      <c r="JZ103" s="352"/>
      <c r="KA103" s="352"/>
      <c r="KB103" s="352"/>
      <c r="KC103" s="352"/>
      <c r="KD103" s="352"/>
      <c r="KE103" s="352"/>
      <c r="KF103" s="352"/>
      <c r="KG103" s="352"/>
      <c r="KH103" s="352"/>
      <c r="KI103" s="352"/>
      <c r="KJ103" s="352"/>
      <c r="KK103" s="352"/>
      <c r="KL103" s="352"/>
      <c r="KM103" s="352"/>
      <c r="KN103" s="352"/>
      <c r="KO103" s="352"/>
      <c r="KP103" s="352"/>
      <c r="KQ103" s="352"/>
      <c r="KR103" s="352"/>
      <c r="KS103" s="352"/>
      <c r="KT103" s="352"/>
      <c r="KU103" s="352"/>
      <c r="KV103" s="352"/>
      <c r="KW103" s="352"/>
      <c r="KX103" s="352"/>
      <c r="KY103" s="352"/>
      <c r="KZ103" s="352"/>
      <c r="LA103" s="352"/>
      <c r="LB103" s="352"/>
      <c r="LC103" s="352"/>
      <c r="LD103" s="352"/>
      <c r="LE103" s="352"/>
      <c r="LF103" s="352"/>
      <c r="LG103" s="352"/>
      <c r="LH103" s="352"/>
      <c r="LI103" s="352"/>
      <c r="LJ103" s="352"/>
      <c r="LK103" s="352"/>
      <c r="LL103" s="352"/>
      <c r="LM103" s="352"/>
      <c r="LN103" s="352"/>
      <c r="LO103" s="352"/>
      <c r="LP103" s="352"/>
      <c r="LQ103" s="352"/>
      <c r="LR103" s="352"/>
      <c r="LS103" s="352"/>
      <c r="LT103" s="352"/>
      <c r="LU103" s="352"/>
      <c r="LV103" s="352"/>
      <c r="LW103" s="352"/>
      <c r="LX103" s="352"/>
      <c r="LY103" s="352"/>
      <c r="LZ103" s="352"/>
      <c r="MA103" s="352"/>
      <c r="MB103" s="352"/>
      <c r="MC103" s="352"/>
      <c r="MD103" s="352"/>
      <c r="ME103" s="352"/>
      <c r="MF103" s="352"/>
    </row>
    <row r="104" spans="1:408" s="227" customFormat="1" ht="23.25" hidden="1">
      <c r="B104" s="222"/>
      <c r="D104" s="353" t="s">
        <v>2</v>
      </c>
      <c r="E104" s="354" t="s">
        <v>1</v>
      </c>
      <c r="F104" s="354" t="s">
        <v>3</v>
      </c>
      <c r="G104" s="354" t="s">
        <v>4</v>
      </c>
      <c r="H104" s="354" t="s">
        <v>5</v>
      </c>
      <c r="I104" s="354" t="s">
        <v>6</v>
      </c>
      <c r="J104" s="354" t="s">
        <v>7</v>
      </c>
      <c r="K104" s="354" t="s">
        <v>8</v>
      </c>
      <c r="L104" s="354" t="s">
        <v>9</v>
      </c>
      <c r="M104" s="354" t="s">
        <v>10</v>
      </c>
      <c r="N104" s="354" t="s">
        <v>11</v>
      </c>
      <c r="O104" s="354" t="s">
        <v>12</v>
      </c>
      <c r="P104" s="354" t="s">
        <v>13</v>
      </c>
      <c r="Q104" s="354" t="s">
        <v>14</v>
      </c>
      <c r="R104" s="354" t="s">
        <v>15</v>
      </c>
      <c r="S104" s="354" t="s">
        <v>16</v>
      </c>
      <c r="T104" s="354" t="s">
        <v>17</v>
      </c>
      <c r="U104" s="354" t="s">
        <v>18</v>
      </c>
      <c r="V104" s="354" t="s">
        <v>19</v>
      </c>
      <c r="W104" s="354" t="s">
        <v>20</v>
      </c>
      <c r="X104" s="354" t="s">
        <v>21</v>
      </c>
      <c r="Y104" s="354" t="s">
        <v>22</v>
      </c>
      <c r="Z104" s="354" t="s">
        <v>23</v>
      </c>
      <c r="AA104" s="354" t="s">
        <v>24</v>
      </c>
      <c r="AB104" s="354" t="s">
        <v>25</v>
      </c>
      <c r="AC104" s="354" t="s">
        <v>26</v>
      </c>
      <c r="AD104" s="354" t="s">
        <v>27</v>
      </c>
      <c r="AE104" s="354" t="s">
        <v>28</v>
      </c>
      <c r="AF104" s="354" t="s">
        <v>29</v>
      </c>
      <c r="AG104" s="354" t="s">
        <v>30</v>
      </c>
      <c r="AH104" s="354" t="s">
        <v>31</v>
      </c>
      <c r="AI104" s="354" t="s">
        <v>32</v>
      </c>
      <c r="AJ104" s="354" t="s">
        <v>33</v>
      </c>
      <c r="AK104" s="354" t="s">
        <v>34</v>
      </c>
      <c r="AL104" s="354" t="s">
        <v>35</v>
      </c>
      <c r="AM104" s="354" t="s">
        <v>36</v>
      </c>
      <c r="AN104" s="354" t="s">
        <v>37</v>
      </c>
      <c r="AO104" s="354" t="s">
        <v>38</v>
      </c>
      <c r="AP104" s="354" t="s">
        <v>39</v>
      </c>
      <c r="AQ104" s="354" t="s">
        <v>40</v>
      </c>
      <c r="AR104" s="354" t="s">
        <v>41</v>
      </c>
      <c r="AS104" s="354" t="s">
        <v>42</v>
      </c>
      <c r="AT104" s="354" t="s">
        <v>43</v>
      </c>
      <c r="AU104" s="354" t="s">
        <v>44</v>
      </c>
      <c r="AV104" s="354" t="s">
        <v>45</v>
      </c>
      <c r="AW104" s="354" t="s">
        <v>46</v>
      </c>
      <c r="AX104" s="354" t="s">
        <v>47</v>
      </c>
      <c r="AY104" s="354" t="s">
        <v>48</v>
      </c>
      <c r="AZ104" s="354" t="s">
        <v>49</v>
      </c>
      <c r="BA104" s="354" t="s">
        <v>50</v>
      </c>
      <c r="BB104" s="355" t="s">
        <v>51</v>
      </c>
      <c r="BC104" s="305" t="s">
        <v>60</v>
      </c>
      <c r="BD104" s="305" t="s">
        <v>61</v>
      </c>
      <c r="BE104" s="305" t="s">
        <v>62</v>
      </c>
      <c r="BF104" s="305" t="s">
        <v>63</v>
      </c>
      <c r="BG104" s="305" t="s">
        <v>64</v>
      </c>
      <c r="BH104" s="305" t="s">
        <v>65</v>
      </c>
      <c r="BI104" s="305" t="s">
        <v>66</v>
      </c>
      <c r="BJ104" s="305" t="s">
        <v>67</v>
      </c>
      <c r="BK104" s="305" t="s">
        <v>68</v>
      </c>
      <c r="BL104" s="305" t="s">
        <v>69</v>
      </c>
      <c r="BM104" s="305" t="s">
        <v>70</v>
      </c>
      <c r="BN104" s="305" t="s">
        <v>71</v>
      </c>
      <c r="BO104" s="305" t="s">
        <v>72</v>
      </c>
      <c r="BP104" s="305" t="s">
        <v>73</v>
      </c>
      <c r="BQ104" s="305" t="s">
        <v>74</v>
      </c>
      <c r="BR104" s="305" t="s">
        <v>75</v>
      </c>
      <c r="BS104" s="305" t="s">
        <v>76</v>
      </c>
      <c r="BT104" s="305" t="s">
        <v>77</v>
      </c>
      <c r="BU104" s="305" t="s">
        <v>78</v>
      </c>
      <c r="BV104" s="305" t="s">
        <v>79</v>
      </c>
      <c r="BW104" s="305" t="s">
        <v>80</v>
      </c>
      <c r="BX104" s="305" t="s">
        <v>81</v>
      </c>
      <c r="BY104" s="305" t="s">
        <v>82</v>
      </c>
      <c r="BZ104" s="305" t="s">
        <v>83</v>
      </c>
      <c r="CA104" s="305" t="s">
        <v>84</v>
      </c>
      <c r="CB104" s="305" t="s">
        <v>85</v>
      </c>
      <c r="CC104" s="305" t="s">
        <v>86</v>
      </c>
      <c r="CD104" s="305" t="s">
        <v>87</v>
      </c>
      <c r="CE104" s="305" t="s">
        <v>88</v>
      </c>
      <c r="CF104" s="305" t="s">
        <v>89</v>
      </c>
      <c r="CG104" s="305" t="s">
        <v>90</v>
      </c>
      <c r="CH104" s="305" t="s">
        <v>91</v>
      </c>
      <c r="CI104" s="305" t="s">
        <v>92</v>
      </c>
      <c r="CJ104" s="305" t="s">
        <v>93</v>
      </c>
      <c r="CK104" s="305" t="s">
        <v>94</v>
      </c>
      <c r="CL104" s="305" t="s">
        <v>95</v>
      </c>
      <c r="CM104" s="305" t="s">
        <v>96</v>
      </c>
      <c r="CN104" s="305" t="s">
        <v>97</v>
      </c>
      <c r="CO104" s="305" t="s">
        <v>98</v>
      </c>
      <c r="CP104" s="305" t="s">
        <v>99</v>
      </c>
      <c r="CQ104" s="305" t="s">
        <v>100</v>
      </c>
      <c r="CR104" s="305" t="s">
        <v>101</v>
      </c>
      <c r="CS104" s="305" t="s">
        <v>102</v>
      </c>
      <c r="CT104" s="305" t="s">
        <v>103</v>
      </c>
      <c r="CU104" s="305" t="s">
        <v>104</v>
      </c>
      <c r="CV104" s="305" t="s">
        <v>105</v>
      </c>
      <c r="CW104" s="305" t="s">
        <v>106</v>
      </c>
      <c r="CX104" s="305" t="s">
        <v>107</v>
      </c>
      <c r="CY104" s="305" t="s">
        <v>108</v>
      </c>
      <c r="CZ104" s="305" t="s">
        <v>109</v>
      </c>
      <c r="DA104" s="305" t="s">
        <v>110</v>
      </c>
      <c r="DB104" s="305" t="s">
        <v>111</v>
      </c>
      <c r="DC104" s="305" t="s">
        <v>112</v>
      </c>
      <c r="DD104" s="305" t="s">
        <v>113</v>
      </c>
      <c r="DE104" s="305" t="s">
        <v>114</v>
      </c>
      <c r="DF104" s="305" t="s">
        <v>115</v>
      </c>
      <c r="DG104" s="305" t="s">
        <v>116</v>
      </c>
      <c r="DH104" s="305" t="s">
        <v>117</v>
      </c>
      <c r="DI104" s="305" t="s">
        <v>118</v>
      </c>
      <c r="DJ104" s="305" t="s">
        <v>119</v>
      </c>
      <c r="DK104" s="305" t="s">
        <v>120</v>
      </c>
      <c r="DL104" s="305" t="s">
        <v>121</v>
      </c>
      <c r="DM104" s="305" t="s">
        <v>122</v>
      </c>
      <c r="DN104" s="305" t="s">
        <v>123</v>
      </c>
      <c r="DO104" s="305" t="s">
        <v>124</v>
      </c>
      <c r="DP104" s="305" t="s">
        <v>125</v>
      </c>
      <c r="DQ104" s="305" t="s">
        <v>126</v>
      </c>
      <c r="DR104" s="305" t="s">
        <v>127</v>
      </c>
      <c r="DS104" s="305" t="s">
        <v>128</v>
      </c>
      <c r="DT104" s="305" t="s">
        <v>129</v>
      </c>
      <c r="DU104" s="305" t="s">
        <v>130</v>
      </c>
      <c r="DV104" s="305" t="s">
        <v>131</v>
      </c>
      <c r="DW104" s="305" t="s">
        <v>132</v>
      </c>
      <c r="DX104" s="305" t="s">
        <v>133</v>
      </c>
      <c r="DY104" s="305" t="s">
        <v>134</v>
      </c>
      <c r="DZ104" s="305" t="s">
        <v>135</v>
      </c>
      <c r="EA104" s="305" t="s">
        <v>136</v>
      </c>
      <c r="EB104" s="305" t="s">
        <v>137</v>
      </c>
      <c r="EC104" s="305" t="s">
        <v>138</v>
      </c>
      <c r="ED104" s="305" t="s">
        <v>139</v>
      </c>
      <c r="EE104" s="305" t="s">
        <v>140</v>
      </c>
      <c r="EF104" s="305" t="s">
        <v>141</v>
      </c>
      <c r="EG104" s="305" t="s">
        <v>142</v>
      </c>
      <c r="EH104" s="305" t="s">
        <v>143</v>
      </c>
      <c r="EI104" s="305" t="s">
        <v>144</v>
      </c>
      <c r="EJ104" s="305" t="s">
        <v>145</v>
      </c>
      <c r="EK104" s="305" t="s">
        <v>146</v>
      </c>
      <c r="EL104" s="305" t="s">
        <v>147</v>
      </c>
      <c r="EM104" s="305" t="s">
        <v>148</v>
      </c>
      <c r="EN104" s="305" t="s">
        <v>149</v>
      </c>
      <c r="EO104" s="305" t="s">
        <v>150</v>
      </c>
      <c r="EP104" s="305" t="s">
        <v>151</v>
      </c>
      <c r="EQ104" s="305" t="s">
        <v>152</v>
      </c>
      <c r="ER104" s="305" t="s">
        <v>153</v>
      </c>
      <c r="ES104" s="305" t="s">
        <v>154</v>
      </c>
      <c r="ET104" s="305" t="s">
        <v>155</v>
      </c>
      <c r="EU104" s="305" t="s">
        <v>156</v>
      </c>
      <c r="EV104" s="305" t="s">
        <v>157</v>
      </c>
      <c r="EW104" s="305" t="s">
        <v>158</v>
      </c>
      <c r="EX104" s="305" t="s">
        <v>159</v>
      </c>
      <c r="EY104" s="305" t="s">
        <v>160</v>
      </c>
      <c r="EZ104" s="305" t="s">
        <v>161</v>
      </c>
      <c r="FA104" s="305" t="s">
        <v>162</v>
      </c>
      <c r="FB104" s="305" t="s">
        <v>163</v>
      </c>
      <c r="FC104" s="305" t="s">
        <v>164</v>
      </c>
      <c r="FD104" s="305" t="s">
        <v>165</v>
      </c>
      <c r="FE104" s="305" t="s">
        <v>166</v>
      </c>
      <c r="FF104" s="305" t="s">
        <v>167</v>
      </c>
      <c r="FG104" s="305" t="s">
        <v>168</v>
      </c>
      <c r="FH104" s="305" t="s">
        <v>169</v>
      </c>
      <c r="FI104" s="305" t="s">
        <v>170</v>
      </c>
      <c r="FJ104" s="305" t="s">
        <v>171</v>
      </c>
      <c r="FK104" s="305" t="s">
        <v>172</v>
      </c>
      <c r="FL104" s="305" t="s">
        <v>173</v>
      </c>
      <c r="FM104" s="305" t="s">
        <v>174</v>
      </c>
      <c r="FN104" s="305" t="s">
        <v>175</v>
      </c>
      <c r="FO104" s="305" t="s">
        <v>176</v>
      </c>
      <c r="FP104" s="305" t="s">
        <v>177</v>
      </c>
      <c r="FQ104" s="305" t="s">
        <v>178</v>
      </c>
      <c r="FR104" s="305" t="s">
        <v>179</v>
      </c>
      <c r="FS104" s="305" t="s">
        <v>180</v>
      </c>
      <c r="FT104" s="305" t="s">
        <v>181</v>
      </c>
      <c r="FU104" s="305" t="s">
        <v>182</v>
      </c>
      <c r="FV104" s="305" t="s">
        <v>183</v>
      </c>
      <c r="FW104" s="305" t="s">
        <v>184</v>
      </c>
      <c r="FX104" s="305" t="s">
        <v>185</v>
      </c>
      <c r="FY104" s="305" t="s">
        <v>186</v>
      </c>
      <c r="FZ104" s="305" t="s">
        <v>187</v>
      </c>
      <c r="GA104" s="305" t="s">
        <v>188</v>
      </c>
      <c r="GB104" s="305" t="s">
        <v>189</v>
      </c>
      <c r="GC104" s="305" t="s">
        <v>190</v>
      </c>
      <c r="GD104" s="305" t="s">
        <v>191</v>
      </c>
      <c r="GE104" s="305" t="s">
        <v>192</v>
      </c>
      <c r="GF104" s="305" t="s">
        <v>193</v>
      </c>
      <c r="GG104" s="305" t="s">
        <v>194</v>
      </c>
      <c r="GH104" s="305" t="s">
        <v>195</v>
      </c>
      <c r="GI104" s="305" t="s">
        <v>196</v>
      </c>
      <c r="GJ104" s="305" t="s">
        <v>197</v>
      </c>
      <c r="GK104" s="305" t="s">
        <v>198</v>
      </c>
      <c r="GL104" s="305" t="s">
        <v>199</v>
      </c>
      <c r="GM104" s="305" t="s">
        <v>200</v>
      </c>
      <c r="GN104" s="305" t="s">
        <v>201</v>
      </c>
      <c r="GO104" s="305" t="s">
        <v>202</v>
      </c>
      <c r="GP104" s="305" t="s">
        <v>203</v>
      </c>
      <c r="GQ104" s="305" t="s">
        <v>204</v>
      </c>
      <c r="GR104" s="305" t="s">
        <v>205</v>
      </c>
      <c r="GS104" s="305" t="s">
        <v>206</v>
      </c>
      <c r="GT104" s="305" t="s">
        <v>207</v>
      </c>
      <c r="GU104" s="305" t="s">
        <v>208</v>
      </c>
      <c r="GV104" s="305" t="s">
        <v>209</v>
      </c>
      <c r="GW104" s="305" t="s">
        <v>210</v>
      </c>
      <c r="GX104" s="305" t="s">
        <v>211</v>
      </c>
      <c r="GY104" s="305" t="s">
        <v>212</v>
      </c>
      <c r="GZ104" s="305" t="s">
        <v>213</v>
      </c>
      <c r="HA104" s="305" t="s">
        <v>214</v>
      </c>
      <c r="HB104" s="305" t="s">
        <v>215</v>
      </c>
      <c r="HC104" s="305" t="s">
        <v>216</v>
      </c>
      <c r="HD104" s="305" t="s">
        <v>217</v>
      </c>
      <c r="HE104" s="305" t="s">
        <v>218</v>
      </c>
      <c r="HF104" s="305" t="s">
        <v>219</v>
      </c>
      <c r="HG104" s="305" t="s">
        <v>220</v>
      </c>
      <c r="HH104" s="305" t="s">
        <v>221</v>
      </c>
      <c r="HI104" s="305" t="s">
        <v>222</v>
      </c>
      <c r="HJ104" s="305" t="s">
        <v>223</v>
      </c>
      <c r="HK104" s="305" t="s">
        <v>224</v>
      </c>
      <c r="HL104" s="305" t="s">
        <v>225</v>
      </c>
      <c r="HM104" s="305" t="s">
        <v>226</v>
      </c>
      <c r="HN104" s="305" t="s">
        <v>227</v>
      </c>
      <c r="HO104" s="305" t="s">
        <v>228</v>
      </c>
      <c r="HP104" s="305" t="s">
        <v>229</v>
      </c>
      <c r="HQ104" s="305" t="s">
        <v>230</v>
      </c>
      <c r="HR104" s="305" t="s">
        <v>231</v>
      </c>
      <c r="HS104" s="305" t="s">
        <v>232</v>
      </c>
      <c r="HT104" s="305" t="s">
        <v>233</v>
      </c>
      <c r="HU104" s="305" t="s">
        <v>234</v>
      </c>
      <c r="HV104" s="305" t="s">
        <v>235</v>
      </c>
      <c r="HW104" s="305" t="s">
        <v>236</v>
      </c>
      <c r="HX104" s="305" t="s">
        <v>237</v>
      </c>
      <c r="HY104" s="305" t="s">
        <v>238</v>
      </c>
      <c r="HZ104" s="305" t="s">
        <v>239</v>
      </c>
      <c r="IA104" s="305" t="s">
        <v>240</v>
      </c>
      <c r="IB104" s="305" t="s">
        <v>241</v>
      </c>
      <c r="IC104" s="305" t="s">
        <v>242</v>
      </c>
      <c r="ID104" s="305" t="s">
        <v>243</v>
      </c>
      <c r="IE104" s="305" t="s">
        <v>244</v>
      </c>
      <c r="IF104" s="305" t="s">
        <v>245</v>
      </c>
      <c r="IG104" s="305" t="s">
        <v>246</v>
      </c>
      <c r="IH104" s="305" t="s">
        <v>247</v>
      </c>
      <c r="II104" s="305" t="s">
        <v>248</v>
      </c>
      <c r="IJ104" s="229"/>
      <c r="IK104" s="229"/>
      <c r="IL104" s="229"/>
      <c r="IM104" s="229"/>
      <c r="IN104" s="229"/>
      <c r="IO104" s="229"/>
      <c r="IP104" s="229"/>
      <c r="IQ104" s="229"/>
      <c r="IR104" s="229"/>
      <c r="IS104" s="229"/>
      <c r="IT104" s="229"/>
      <c r="IU104" s="229"/>
      <c r="IV104" s="229"/>
      <c r="IW104" s="229"/>
      <c r="IX104" s="229"/>
      <c r="IY104" s="229"/>
      <c r="IZ104" s="229"/>
      <c r="JA104" s="229"/>
      <c r="JB104" s="229"/>
      <c r="JC104" s="229"/>
      <c r="JD104" s="229"/>
      <c r="JE104" s="229"/>
      <c r="JF104" s="229"/>
      <c r="JG104" s="229"/>
      <c r="JH104" s="229"/>
      <c r="JI104" s="229"/>
      <c r="JJ104" s="229"/>
      <c r="JK104" s="229"/>
      <c r="JL104" s="229"/>
      <c r="JM104" s="229"/>
      <c r="JN104" s="229"/>
      <c r="JO104" s="229"/>
      <c r="JP104" s="229"/>
      <c r="JQ104" s="229"/>
      <c r="JR104" s="229"/>
      <c r="JS104" s="229"/>
      <c r="JT104" s="229"/>
      <c r="JU104" s="229"/>
      <c r="JV104" s="229"/>
      <c r="JW104" s="229"/>
      <c r="JX104" s="229"/>
      <c r="JY104" s="229"/>
      <c r="JZ104" s="229"/>
      <c r="KA104" s="229"/>
      <c r="KB104" s="229"/>
      <c r="KC104" s="229"/>
      <c r="KD104" s="229"/>
      <c r="KE104" s="229"/>
      <c r="KF104" s="229"/>
      <c r="KG104" s="229"/>
      <c r="KH104" s="229"/>
      <c r="KI104" s="229"/>
      <c r="KJ104" s="229"/>
      <c r="KK104" s="229"/>
      <c r="KL104" s="229"/>
      <c r="KM104" s="229"/>
      <c r="KN104" s="229"/>
      <c r="KO104" s="229"/>
      <c r="KP104" s="229"/>
      <c r="KQ104" s="229"/>
      <c r="KR104" s="229"/>
      <c r="KS104" s="229"/>
      <c r="KT104" s="229"/>
      <c r="KU104" s="229"/>
      <c r="KV104" s="229"/>
      <c r="KW104" s="229"/>
      <c r="KX104" s="229"/>
      <c r="KY104" s="229"/>
      <c r="KZ104" s="229"/>
      <c r="LA104" s="229"/>
      <c r="LB104" s="229"/>
      <c r="LC104" s="229"/>
      <c r="LD104" s="229"/>
      <c r="LE104" s="229"/>
      <c r="LF104" s="229"/>
      <c r="LG104" s="229"/>
      <c r="LH104" s="229"/>
      <c r="LI104" s="229"/>
      <c r="LJ104" s="229"/>
      <c r="LK104" s="229"/>
      <c r="LL104" s="229"/>
      <c r="LM104" s="229"/>
      <c r="LN104" s="229"/>
      <c r="LO104" s="229"/>
      <c r="LP104" s="229"/>
      <c r="LQ104" s="229"/>
      <c r="LR104" s="229"/>
      <c r="LS104" s="229"/>
      <c r="LT104" s="229"/>
      <c r="LU104" s="229"/>
      <c r="LV104" s="229"/>
      <c r="LW104" s="229"/>
      <c r="LX104" s="229"/>
      <c r="LY104" s="229"/>
      <c r="LZ104" s="229"/>
      <c r="MA104" s="229"/>
      <c r="MB104" s="229"/>
      <c r="MC104" s="229"/>
      <c r="MD104" s="229"/>
      <c r="ME104" s="229"/>
      <c r="MF104" s="229"/>
    </row>
    <row r="105" spans="1:408" hidden="1">
      <c r="B105" s="387" t="s">
        <v>773</v>
      </c>
      <c r="C105" s="388" t="e">
        <f>'1.2 Investment estimation'!#REF!</f>
        <v>#REF!</v>
      </c>
      <c r="E105" s="259"/>
    </row>
    <row r="106" spans="1:408" hidden="1">
      <c r="B106" s="389" t="s">
        <v>490</v>
      </c>
      <c r="C106" s="390">
        <f>D13</f>
        <v>0</v>
      </c>
      <c r="E106" s="259"/>
    </row>
    <row r="107" spans="1:408" ht="15.75" hidden="1" thickBot="1">
      <c r="B107" s="389" t="s">
        <v>496</v>
      </c>
      <c r="C107" s="390">
        <f>C62</f>
        <v>0</v>
      </c>
      <c r="E107" s="259"/>
    </row>
    <row r="108" spans="1:408" hidden="1">
      <c r="B108" s="381" t="s">
        <v>494</v>
      </c>
      <c r="C108" s="391" t="e">
        <f>(SUM(C106:C107)-(SUM(C105:C105)))</f>
        <v>#REF!</v>
      </c>
      <c r="D108" s="428">
        <f t="shared" ref="D108:AI108" si="76">D81-D82</f>
        <v>0</v>
      </c>
      <c r="E108" s="428">
        <f t="shared" si="76"/>
        <v>0</v>
      </c>
      <c r="F108" s="428">
        <f t="shared" si="76"/>
        <v>0</v>
      </c>
      <c r="G108" s="428">
        <f t="shared" si="76"/>
        <v>0</v>
      </c>
      <c r="H108" s="428">
        <f t="shared" si="76"/>
        <v>0</v>
      </c>
      <c r="I108" s="428">
        <f t="shared" si="76"/>
        <v>0</v>
      </c>
      <c r="J108" s="428">
        <f t="shared" si="76"/>
        <v>0</v>
      </c>
      <c r="K108" s="428">
        <f t="shared" si="76"/>
        <v>0</v>
      </c>
      <c r="L108" s="428">
        <f t="shared" si="76"/>
        <v>0</v>
      </c>
      <c r="M108" s="428">
        <f t="shared" si="76"/>
        <v>0</v>
      </c>
      <c r="N108" s="428">
        <f t="shared" si="76"/>
        <v>0</v>
      </c>
      <c r="O108" s="428">
        <f t="shared" si="76"/>
        <v>0</v>
      </c>
      <c r="P108" s="428">
        <f t="shared" si="76"/>
        <v>0</v>
      </c>
      <c r="Q108" s="428">
        <f t="shared" si="76"/>
        <v>0</v>
      </c>
      <c r="R108" s="428">
        <f t="shared" si="76"/>
        <v>0</v>
      </c>
      <c r="S108" s="428">
        <f t="shared" si="76"/>
        <v>0</v>
      </c>
      <c r="T108" s="428">
        <f t="shared" si="76"/>
        <v>0</v>
      </c>
      <c r="U108" s="428">
        <f t="shared" si="76"/>
        <v>0</v>
      </c>
      <c r="V108" s="428">
        <f t="shared" si="76"/>
        <v>0</v>
      </c>
      <c r="W108" s="428">
        <f t="shared" si="76"/>
        <v>0</v>
      </c>
      <c r="X108" s="428">
        <f t="shared" si="76"/>
        <v>0</v>
      </c>
      <c r="Y108" s="428">
        <f t="shared" si="76"/>
        <v>0</v>
      </c>
      <c r="Z108" s="428">
        <f t="shared" si="76"/>
        <v>0</v>
      </c>
      <c r="AA108" s="428">
        <f t="shared" si="76"/>
        <v>0</v>
      </c>
      <c r="AB108" s="428">
        <f t="shared" si="76"/>
        <v>0</v>
      </c>
      <c r="AC108" s="428">
        <f t="shared" si="76"/>
        <v>0</v>
      </c>
      <c r="AD108" s="428">
        <f t="shared" si="76"/>
        <v>0</v>
      </c>
      <c r="AE108" s="428">
        <f t="shared" si="76"/>
        <v>0</v>
      </c>
      <c r="AF108" s="428">
        <f t="shared" si="76"/>
        <v>0</v>
      </c>
      <c r="AG108" s="428">
        <f t="shared" si="76"/>
        <v>0</v>
      </c>
      <c r="AH108" s="428">
        <f t="shared" si="76"/>
        <v>0</v>
      </c>
      <c r="AI108" s="428">
        <f t="shared" si="76"/>
        <v>0</v>
      </c>
      <c r="AJ108" s="428">
        <f t="shared" ref="AJ108:BB108" si="77">AJ81-AJ82</f>
        <v>0</v>
      </c>
      <c r="AK108" s="428">
        <f t="shared" si="77"/>
        <v>0</v>
      </c>
      <c r="AL108" s="428">
        <f t="shared" si="77"/>
        <v>0</v>
      </c>
      <c r="AM108" s="428">
        <f t="shared" si="77"/>
        <v>0</v>
      </c>
      <c r="AN108" s="428">
        <f t="shared" si="77"/>
        <v>0</v>
      </c>
      <c r="AO108" s="428">
        <f t="shared" si="77"/>
        <v>0</v>
      </c>
      <c r="AP108" s="428">
        <f t="shared" si="77"/>
        <v>0</v>
      </c>
      <c r="AQ108" s="428">
        <f t="shared" si="77"/>
        <v>0</v>
      </c>
      <c r="AR108" s="428">
        <f t="shared" si="77"/>
        <v>0</v>
      </c>
      <c r="AS108" s="428">
        <f t="shared" si="77"/>
        <v>0</v>
      </c>
      <c r="AT108" s="428">
        <f t="shared" si="77"/>
        <v>0</v>
      </c>
      <c r="AU108" s="428">
        <f t="shared" si="77"/>
        <v>0</v>
      </c>
      <c r="AV108" s="428">
        <f t="shared" si="77"/>
        <v>0</v>
      </c>
      <c r="AW108" s="428">
        <f t="shared" si="77"/>
        <v>0</v>
      </c>
      <c r="AX108" s="428">
        <f t="shared" si="77"/>
        <v>0</v>
      </c>
      <c r="AY108" s="428">
        <f t="shared" si="77"/>
        <v>0</v>
      </c>
      <c r="AZ108" s="428">
        <f t="shared" si="77"/>
        <v>0</v>
      </c>
      <c r="BA108" s="428">
        <f t="shared" si="77"/>
        <v>0</v>
      </c>
      <c r="BB108" s="428">
        <f t="shared" si="77"/>
        <v>0</v>
      </c>
    </row>
    <row r="109" spans="1:408" ht="15.75" hidden="1" thickBot="1">
      <c r="B109" s="368" t="s">
        <v>493</v>
      </c>
      <c r="C109" s="392" t="e">
        <f>C108</f>
        <v>#REF!</v>
      </c>
      <c r="D109" s="393" t="e">
        <f xml:space="preserve"> D108+C109</f>
        <v>#REF!</v>
      </c>
      <c r="E109" s="393" t="e">
        <f t="shared" ref="E109:BB109" si="78" xml:space="preserve"> E108+D109</f>
        <v>#REF!</v>
      </c>
      <c r="F109" s="393" t="e">
        <f t="shared" si="78"/>
        <v>#REF!</v>
      </c>
      <c r="G109" s="393" t="e">
        <f t="shared" si="78"/>
        <v>#REF!</v>
      </c>
      <c r="H109" s="393" t="e">
        <f t="shared" si="78"/>
        <v>#REF!</v>
      </c>
      <c r="I109" s="393" t="e">
        <f t="shared" si="78"/>
        <v>#REF!</v>
      </c>
      <c r="J109" s="393" t="e">
        <f t="shared" si="78"/>
        <v>#REF!</v>
      </c>
      <c r="K109" s="393" t="e">
        <f t="shared" si="78"/>
        <v>#REF!</v>
      </c>
      <c r="L109" s="393" t="e">
        <f t="shared" si="78"/>
        <v>#REF!</v>
      </c>
      <c r="M109" s="393" t="e">
        <f t="shared" si="78"/>
        <v>#REF!</v>
      </c>
      <c r="N109" s="393" t="e">
        <f t="shared" si="78"/>
        <v>#REF!</v>
      </c>
      <c r="O109" s="393" t="e">
        <f t="shared" si="78"/>
        <v>#REF!</v>
      </c>
      <c r="P109" s="393" t="e">
        <f t="shared" si="78"/>
        <v>#REF!</v>
      </c>
      <c r="Q109" s="393" t="e">
        <f t="shared" si="78"/>
        <v>#REF!</v>
      </c>
      <c r="R109" s="393" t="e">
        <f t="shared" si="78"/>
        <v>#REF!</v>
      </c>
      <c r="S109" s="393" t="e">
        <f t="shared" si="78"/>
        <v>#REF!</v>
      </c>
      <c r="T109" s="393" t="e">
        <f t="shared" si="78"/>
        <v>#REF!</v>
      </c>
      <c r="U109" s="393" t="e">
        <f t="shared" si="78"/>
        <v>#REF!</v>
      </c>
      <c r="V109" s="393" t="e">
        <f t="shared" si="78"/>
        <v>#REF!</v>
      </c>
      <c r="W109" s="393" t="e">
        <f t="shared" si="78"/>
        <v>#REF!</v>
      </c>
      <c r="X109" s="393" t="e">
        <f t="shared" si="78"/>
        <v>#REF!</v>
      </c>
      <c r="Y109" s="393" t="e">
        <f t="shared" si="78"/>
        <v>#REF!</v>
      </c>
      <c r="Z109" s="393" t="e">
        <f t="shared" si="78"/>
        <v>#REF!</v>
      </c>
      <c r="AA109" s="393" t="e">
        <f t="shared" si="78"/>
        <v>#REF!</v>
      </c>
      <c r="AB109" s="393" t="e">
        <f t="shared" si="78"/>
        <v>#REF!</v>
      </c>
      <c r="AC109" s="393" t="e">
        <f t="shared" si="78"/>
        <v>#REF!</v>
      </c>
      <c r="AD109" s="393" t="e">
        <f t="shared" si="78"/>
        <v>#REF!</v>
      </c>
      <c r="AE109" s="393" t="e">
        <f t="shared" si="78"/>
        <v>#REF!</v>
      </c>
      <c r="AF109" s="393" t="e">
        <f t="shared" si="78"/>
        <v>#REF!</v>
      </c>
      <c r="AG109" s="393" t="e">
        <f t="shared" si="78"/>
        <v>#REF!</v>
      </c>
      <c r="AH109" s="393" t="e">
        <f t="shared" si="78"/>
        <v>#REF!</v>
      </c>
      <c r="AI109" s="393" t="e">
        <f t="shared" si="78"/>
        <v>#REF!</v>
      </c>
      <c r="AJ109" s="393" t="e">
        <f t="shared" si="78"/>
        <v>#REF!</v>
      </c>
      <c r="AK109" s="393" t="e">
        <f t="shared" si="78"/>
        <v>#REF!</v>
      </c>
      <c r="AL109" s="393" t="e">
        <f t="shared" si="78"/>
        <v>#REF!</v>
      </c>
      <c r="AM109" s="393" t="e">
        <f t="shared" si="78"/>
        <v>#REF!</v>
      </c>
      <c r="AN109" s="393" t="e">
        <f t="shared" si="78"/>
        <v>#REF!</v>
      </c>
      <c r="AO109" s="393" t="e">
        <f t="shared" si="78"/>
        <v>#REF!</v>
      </c>
      <c r="AP109" s="393" t="e">
        <f t="shared" si="78"/>
        <v>#REF!</v>
      </c>
      <c r="AQ109" s="393" t="e">
        <f t="shared" si="78"/>
        <v>#REF!</v>
      </c>
      <c r="AR109" s="393" t="e">
        <f t="shared" si="78"/>
        <v>#REF!</v>
      </c>
      <c r="AS109" s="393" t="e">
        <f t="shared" si="78"/>
        <v>#REF!</v>
      </c>
      <c r="AT109" s="393" t="e">
        <f t="shared" si="78"/>
        <v>#REF!</v>
      </c>
      <c r="AU109" s="393" t="e">
        <f t="shared" si="78"/>
        <v>#REF!</v>
      </c>
      <c r="AV109" s="393" t="e">
        <f t="shared" si="78"/>
        <v>#REF!</v>
      </c>
      <c r="AW109" s="393" t="e">
        <f t="shared" si="78"/>
        <v>#REF!</v>
      </c>
      <c r="AX109" s="393" t="e">
        <f t="shared" si="78"/>
        <v>#REF!</v>
      </c>
      <c r="AY109" s="393" t="e">
        <f t="shared" si="78"/>
        <v>#REF!</v>
      </c>
      <c r="AZ109" s="393" t="e">
        <f t="shared" si="78"/>
        <v>#REF!</v>
      </c>
      <c r="BA109" s="393" t="e">
        <f t="shared" si="78"/>
        <v>#REF!</v>
      </c>
      <c r="BB109" s="393" t="e">
        <f t="shared" si="78"/>
        <v>#REF!</v>
      </c>
    </row>
    <row r="110" spans="1:408" s="425" customFormat="1" hidden="1">
      <c r="C110" s="424" t="e">
        <f>IF(C109&gt;($C$105-$C$106), "SI", "NO")</f>
        <v>#REF!</v>
      </c>
      <c r="D110" s="424" t="e">
        <f t="shared" ref="D110:BB110" si="79">IF(D109&gt;($C$105-$C$106), "SI", "NO")</f>
        <v>#REF!</v>
      </c>
      <c r="E110" s="424" t="e">
        <f t="shared" si="79"/>
        <v>#REF!</v>
      </c>
      <c r="F110" s="424" t="e">
        <f t="shared" si="79"/>
        <v>#REF!</v>
      </c>
      <c r="G110" s="424" t="e">
        <f t="shared" si="79"/>
        <v>#REF!</v>
      </c>
      <c r="H110" s="424" t="e">
        <f t="shared" si="79"/>
        <v>#REF!</v>
      </c>
      <c r="I110" s="424" t="e">
        <f t="shared" si="79"/>
        <v>#REF!</v>
      </c>
      <c r="J110" s="424" t="e">
        <f t="shared" si="79"/>
        <v>#REF!</v>
      </c>
      <c r="K110" s="424" t="e">
        <f t="shared" si="79"/>
        <v>#REF!</v>
      </c>
      <c r="L110" s="424" t="e">
        <f t="shared" si="79"/>
        <v>#REF!</v>
      </c>
      <c r="M110" s="424" t="e">
        <f t="shared" si="79"/>
        <v>#REF!</v>
      </c>
      <c r="N110" s="424" t="e">
        <f t="shared" si="79"/>
        <v>#REF!</v>
      </c>
      <c r="O110" s="424" t="e">
        <f t="shared" si="79"/>
        <v>#REF!</v>
      </c>
      <c r="P110" s="424" t="e">
        <f t="shared" si="79"/>
        <v>#REF!</v>
      </c>
      <c r="Q110" s="424" t="e">
        <f t="shared" si="79"/>
        <v>#REF!</v>
      </c>
      <c r="R110" s="424" t="e">
        <f t="shared" si="79"/>
        <v>#REF!</v>
      </c>
      <c r="S110" s="424" t="e">
        <f t="shared" si="79"/>
        <v>#REF!</v>
      </c>
      <c r="T110" s="424" t="e">
        <f t="shared" si="79"/>
        <v>#REF!</v>
      </c>
      <c r="U110" s="424" t="e">
        <f t="shared" si="79"/>
        <v>#REF!</v>
      </c>
      <c r="V110" s="424" t="e">
        <f t="shared" si="79"/>
        <v>#REF!</v>
      </c>
      <c r="W110" s="424" t="e">
        <f t="shared" si="79"/>
        <v>#REF!</v>
      </c>
      <c r="X110" s="424" t="e">
        <f t="shared" si="79"/>
        <v>#REF!</v>
      </c>
      <c r="Y110" s="424" t="e">
        <f t="shared" si="79"/>
        <v>#REF!</v>
      </c>
      <c r="Z110" s="424" t="e">
        <f t="shared" si="79"/>
        <v>#REF!</v>
      </c>
      <c r="AA110" s="424" t="e">
        <f t="shared" si="79"/>
        <v>#REF!</v>
      </c>
      <c r="AB110" s="424" t="e">
        <f t="shared" si="79"/>
        <v>#REF!</v>
      </c>
      <c r="AC110" s="424" t="e">
        <f t="shared" si="79"/>
        <v>#REF!</v>
      </c>
      <c r="AD110" s="424" t="e">
        <f t="shared" si="79"/>
        <v>#REF!</v>
      </c>
      <c r="AE110" s="424" t="e">
        <f t="shared" si="79"/>
        <v>#REF!</v>
      </c>
      <c r="AF110" s="424" t="e">
        <f t="shared" si="79"/>
        <v>#REF!</v>
      </c>
      <c r="AG110" s="424" t="e">
        <f t="shared" si="79"/>
        <v>#REF!</v>
      </c>
      <c r="AH110" s="424" t="e">
        <f t="shared" si="79"/>
        <v>#REF!</v>
      </c>
      <c r="AI110" s="424" t="e">
        <f t="shared" si="79"/>
        <v>#REF!</v>
      </c>
      <c r="AJ110" s="424" t="e">
        <f t="shared" si="79"/>
        <v>#REF!</v>
      </c>
      <c r="AK110" s="424" t="e">
        <f t="shared" si="79"/>
        <v>#REF!</v>
      </c>
      <c r="AL110" s="424" t="e">
        <f t="shared" si="79"/>
        <v>#REF!</v>
      </c>
      <c r="AM110" s="424" t="e">
        <f t="shared" si="79"/>
        <v>#REF!</v>
      </c>
      <c r="AN110" s="424" t="e">
        <f t="shared" si="79"/>
        <v>#REF!</v>
      </c>
      <c r="AO110" s="424" t="e">
        <f t="shared" si="79"/>
        <v>#REF!</v>
      </c>
      <c r="AP110" s="424" t="e">
        <f t="shared" si="79"/>
        <v>#REF!</v>
      </c>
      <c r="AQ110" s="424" t="e">
        <f t="shared" si="79"/>
        <v>#REF!</v>
      </c>
      <c r="AR110" s="424" t="e">
        <f t="shared" si="79"/>
        <v>#REF!</v>
      </c>
      <c r="AS110" s="424" t="e">
        <f t="shared" si="79"/>
        <v>#REF!</v>
      </c>
      <c r="AT110" s="424" t="e">
        <f t="shared" si="79"/>
        <v>#REF!</v>
      </c>
      <c r="AU110" s="424" t="e">
        <f t="shared" si="79"/>
        <v>#REF!</v>
      </c>
      <c r="AV110" s="424" t="e">
        <f t="shared" si="79"/>
        <v>#REF!</v>
      </c>
      <c r="AW110" s="424" t="e">
        <f t="shared" si="79"/>
        <v>#REF!</v>
      </c>
      <c r="AX110" s="424" t="e">
        <f t="shared" si="79"/>
        <v>#REF!</v>
      </c>
      <c r="AY110" s="424" t="e">
        <f t="shared" si="79"/>
        <v>#REF!</v>
      </c>
      <c r="AZ110" s="424" t="e">
        <f t="shared" si="79"/>
        <v>#REF!</v>
      </c>
      <c r="BA110" s="424" t="e">
        <f t="shared" si="79"/>
        <v>#REF!</v>
      </c>
      <c r="BB110" s="424" t="e">
        <f t="shared" si="79"/>
        <v>#REF!</v>
      </c>
      <c r="IJ110" s="374"/>
      <c r="IK110" s="374"/>
      <c r="IL110" s="374"/>
      <c r="IM110" s="374"/>
      <c r="IN110" s="374"/>
      <c r="IO110" s="374"/>
      <c r="IP110" s="374"/>
      <c r="IQ110" s="374"/>
      <c r="IR110" s="374"/>
      <c r="IS110" s="374"/>
      <c r="IT110" s="374"/>
      <c r="IU110" s="374"/>
      <c r="IV110" s="374"/>
      <c r="IW110" s="374"/>
      <c r="IX110" s="374"/>
      <c r="IY110" s="374"/>
      <c r="IZ110" s="374"/>
      <c r="JA110" s="374"/>
      <c r="JB110" s="374"/>
      <c r="JC110" s="374"/>
      <c r="JD110" s="374"/>
      <c r="JE110" s="374"/>
      <c r="JF110" s="374"/>
      <c r="JG110" s="374"/>
      <c r="JH110" s="374"/>
      <c r="JI110" s="374"/>
      <c r="JJ110" s="374"/>
      <c r="JK110" s="374"/>
      <c r="JL110" s="374"/>
      <c r="JM110" s="374"/>
      <c r="JN110" s="374"/>
      <c r="JO110" s="374"/>
      <c r="JP110" s="374"/>
      <c r="JQ110" s="374"/>
      <c r="JR110" s="374"/>
      <c r="JS110" s="374"/>
      <c r="JT110" s="374"/>
      <c r="JU110" s="374"/>
      <c r="JV110" s="374"/>
      <c r="JW110" s="374"/>
      <c r="JX110" s="374"/>
      <c r="JY110" s="374"/>
      <c r="JZ110" s="374"/>
      <c r="KA110" s="374"/>
      <c r="KB110" s="374"/>
      <c r="KC110" s="374"/>
      <c r="KD110" s="374"/>
      <c r="KE110" s="374"/>
      <c r="KF110" s="374"/>
      <c r="KG110" s="374"/>
      <c r="KH110" s="374"/>
      <c r="KI110" s="374"/>
      <c r="KJ110" s="374"/>
      <c r="KK110" s="374"/>
      <c r="KL110" s="374"/>
      <c r="KM110" s="374"/>
      <c r="KN110" s="374"/>
      <c r="KO110" s="374"/>
      <c r="KP110" s="374"/>
      <c r="KQ110" s="374"/>
      <c r="KR110" s="374"/>
      <c r="KS110" s="374"/>
      <c r="KT110" s="374"/>
      <c r="KU110" s="374"/>
      <c r="KV110" s="374"/>
      <c r="KW110" s="374"/>
      <c r="KX110" s="374"/>
      <c r="KY110" s="374"/>
      <c r="KZ110" s="374"/>
      <c r="LA110" s="374"/>
      <c r="LB110" s="374"/>
      <c r="LC110" s="374"/>
      <c r="LD110" s="374"/>
      <c r="LE110" s="374"/>
      <c r="LF110" s="374"/>
      <c r="LG110" s="374"/>
      <c r="LH110" s="374"/>
      <c r="LI110" s="374"/>
      <c r="LJ110" s="374"/>
      <c r="LK110" s="374"/>
      <c r="LL110" s="374"/>
      <c r="LM110" s="374"/>
      <c r="LN110" s="374"/>
      <c r="LO110" s="374"/>
      <c r="LP110" s="374"/>
      <c r="LQ110" s="374"/>
      <c r="LR110" s="374"/>
      <c r="LS110" s="374"/>
      <c r="LT110" s="374"/>
      <c r="LU110" s="374"/>
      <c r="LV110" s="374"/>
      <c r="LW110" s="374"/>
      <c r="LX110" s="374"/>
      <c r="LY110" s="374"/>
      <c r="LZ110" s="374"/>
      <c r="MA110" s="374"/>
      <c r="MB110" s="374"/>
      <c r="MC110" s="374"/>
      <c r="MD110" s="374"/>
      <c r="ME110" s="374"/>
      <c r="MF110" s="374"/>
    </row>
    <row r="111" spans="1:408" s="424" customFormat="1" ht="15.75" hidden="1" thickBot="1">
      <c r="B111" s="426"/>
      <c r="C111" s="457" t="s">
        <v>2</v>
      </c>
      <c r="D111" s="457" t="s">
        <v>1</v>
      </c>
      <c r="E111" s="457" t="s">
        <v>3</v>
      </c>
      <c r="F111" s="457" t="s">
        <v>4</v>
      </c>
      <c r="G111" s="457" t="s">
        <v>5</v>
      </c>
      <c r="H111" s="457" t="s">
        <v>6</v>
      </c>
      <c r="I111" s="457" t="s">
        <v>7</v>
      </c>
      <c r="J111" s="457" t="s">
        <v>8</v>
      </c>
      <c r="K111" s="457" t="s">
        <v>9</v>
      </c>
      <c r="L111" s="457" t="s">
        <v>10</v>
      </c>
      <c r="M111" s="457" t="s">
        <v>11</v>
      </c>
      <c r="N111" s="457" t="s">
        <v>12</v>
      </c>
      <c r="O111" s="457" t="s">
        <v>13</v>
      </c>
      <c r="P111" s="457" t="s">
        <v>14</v>
      </c>
      <c r="Q111" s="457" t="s">
        <v>15</v>
      </c>
      <c r="R111" s="457" t="s">
        <v>16</v>
      </c>
      <c r="S111" s="457" t="s">
        <v>17</v>
      </c>
      <c r="T111" s="457" t="s">
        <v>18</v>
      </c>
      <c r="U111" s="457" t="s">
        <v>19</v>
      </c>
      <c r="V111" s="457" t="s">
        <v>20</v>
      </c>
      <c r="W111" s="457" t="s">
        <v>21</v>
      </c>
      <c r="X111" s="457" t="s">
        <v>22</v>
      </c>
      <c r="Y111" s="457" t="s">
        <v>23</v>
      </c>
      <c r="Z111" s="457" t="s">
        <v>24</v>
      </c>
      <c r="AA111" s="457" t="s">
        <v>25</v>
      </c>
      <c r="AB111" s="457" t="s">
        <v>26</v>
      </c>
      <c r="AC111" s="457" t="s">
        <v>27</v>
      </c>
      <c r="AD111" s="457" t="s">
        <v>28</v>
      </c>
      <c r="AE111" s="457" t="s">
        <v>29</v>
      </c>
      <c r="AF111" s="457" t="s">
        <v>30</v>
      </c>
      <c r="AG111" s="457" t="s">
        <v>31</v>
      </c>
      <c r="AH111" s="457" t="s">
        <v>32</v>
      </c>
      <c r="AI111" s="457" t="s">
        <v>33</v>
      </c>
      <c r="AJ111" s="457" t="s">
        <v>34</v>
      </c>
      <c r="AK111" s="457" t="s">
        <v>35</v>
      </c>
      <c r="AL111" s="457" t="s">
        <v>36</v>
      </c>
      <c r="AM111" s="457" t="s">
        <v>37</v>
      </c>
      <c r="AN111" s="457" t="s">
        <v>38</v>
      </c>
      <c r="AO111" s="457" t="s">
        <v>39</v>
      </c>
      <c r="AP111" s="457" t="s">
        <v>40</v>
      </c>
      <c r="AQ111" s="457" t="s">
        <v>41</v>
      </c>
      <c r="AR111" s="457" t="s">
        <v>42</v>
      </c>
      <c r="AS111" s="457" t="s">
        <v>43</v>
      </c>
      <c r="AT111" s="457" t="s">
        <v>44</v>
      </c>
      <c r="AU111" s="457" t="s">
        <v>45</v>
      </c>
      <c r="AV111" s="457" t="s">
        <v>46</v>
      </c>
      <c r="AW111" s="457" t="s">
        <v>47</v>
      </c>
      <c r="AX111" s="457" t="s">
        <v>48</v>
      </c>
      <c r="AY111" s="457" t="s">
        <v>49</v>
      </c>
      <c r="AZ111" s="457" t="s">
        <v>50</v>
      </c>
      <c r="BA111" s="457" t="s">
        <v>51</v>
      </c>
      <c r="BB111" s="457" t="s">
        <v>60</v>
      </c>
      <c r="IJ111" s="427"/>
      <c r="IK111" s="427"/>
      <c r="IL111" s="427"/>
      <c r="IM111" s="427"/>
      <c r="IN111" s="427"/>
      <c r="IO111" s="427"/>
      <c r="IP111" s="427"/>
      <c r="IQ111" s="427"/>
      <c r="IR111" s="427"/>
      <c r="IS111" s="427"/>
      <c r="IT111" s="427"/>
      <c r="IU111" s="427"/>
      <c r="IV111" s="427"/>
      <c r="IW111" s="427"/>
      <c r="IX111" s="427"/>
      <c r="IY111" s="427"/>
      <c r="IZ111" s="427"/>
      <c r="JA111" s="427"/>
      <c r="JB111" s="427"/>
      <c r="JC111" s="427"/>
      <c r="JD111" s="427"/>
      <c r="JE111" s="427"/>
      <c r="JF111" s="427"/>
      <c r="JG111" s="427"/>
      <c r="JH111" s="427"/>
      <c r="JI111" s="427"/>
      <c r="JJ111" s="427"/>
      <c r="JK111" s="427"/>
      <c r="JL111" s="427"/>
      <c r="JM111" s="427"/>
      <c r="JN111" s="427"/>
      <c r="JO111" s="427"/>
      <c r="JP111" s="427"/>
      <c r="JQ111" s="427"/>
      <c r="JR111" s="427"/>
      <c r="JS111" s="427"/>
      <c r="JT111" s="427"/>
      <c r="JU111" s="427"/>
      <c r="JV111" s="427"/>
      <c r="JW111" s="427"/>
      <c r="JX111" s="427"/>
      <c r="JY111" s="427"/>
      <c r="JZ111" s="427"/>
      <c r="KA111" s="427"/>
      <c r="KB111" s="427"/>
      <c r="KC111" s="427"/>
      <c r="KD111" s="427"/>
      <c r="KE111" s="427"/>
      <c r="KF111" s="427"/>
      <c r="KG111" s="427"/>
      <c r="KH111" s="427"/>
      <c r="KI111" s="427"/>
      <c r="KJ111" s="427"/>
      <c r="KK111" s="427"/>
      <c r="KL111" s="427"/>
      <c r="KM111" s="427"/>
      <c r="KN111" s="427"/>
      <c r="KO111" s="427"/>
      <c r="KP111" s="427"/>
      <c r="KQ111" s="427"/>
      <c r="KR111" s="427"/>
      <c r="KS111" s="427"/>
      <c r="KT111" s="427"/>
      <c r="KU111" s="427"/>
      <c r="KV111" s="427"/>
      <c r="KW111" s="427"/>
      <c r="KX111" s="427"/>
      <c r="KY111" s="427"/>
      <c r="KZ111" s="427"/>
      <c r="LA111" s="427"/>
      <c r="LB111" s="427"/>
      <c r="LC111" s="427"/>
      <c r="LD111" s="427"/>
      <c r="LE111" s="427"/>
      <c r="LF111" s="427"/>
      <c r="LG111" s="427"/>
      <c r="LH111" s="427"/>
      <c r="LI111" s="427"/>
      <c r="LJ111" s="427"/>
      <c r="LK111" s="427"/>
      <c r="LL111" s="427"/>
      <c r="LM111" s="427"/>
      <c r="LN111" s="427"/>
      <c r="LO111" s="427"/>
      <c r="LP111" s="427"/>
      <c r="LQ111" s="427"/>
      <c r="LR111" s="427"/>
      <c r="LS111" s="427"/>
      <c r="LT111" s="427"/>
      <c r="LU111" s="427"/>
      <c r="LV111" s="427"/>
      <c r="LW111" s="427"/>
      <c r="LX111" s="427"/>
      <c r="LY111" s="427"/>
      <c r="LZ111" s="427"/>
      <c r="MA111" s="427"/>
      <c r="MB111" s="427"/>
      <c r="MC111" s="427"/>
      <c r="MD111" s="427"/>
      <c r="ME111" s="427"/>
      <c r="MF111" s="427"/>
    </row>
    <row r="112" spans="1:408" s="254" customFormat="1" ht="53.25" hidden="1" thickBot="1">
      <c r="B112" s="441" t="s">
        <v>774</v>
      </c>
      <c r="C112" s="409" t="e">
        <f>HLOOKUP("SI",C110:BB111,2,)</f>
        <v>#N/A</v>
      </c>
      <c r="D112" s="432"/>
      <c r="E112" s="404"/>
      <c r="F112" s="432"/>
      <c r="G112" s="432"/>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5"/>
      <c r="AY112" s="405"/>
      <c r="AZ112" s="405"/>
      <c r="BA112" s="405"/>
      <c r="BB112" s="405"/>
      <c r="IJ112" s="223"/>
      <c r="IK112" s="223"/>
      <c r="IL112" s="223"/>
      <c r="IM112" s="223"/>
      <c r="IN112" s="223"/>
      <c r="IO112" s="223"/>
      <c r="IP112" s="223"/>
      <c r="IQ112" s="223"/>
      <c r="IR112" s="223"/>
      <c r="IS112" s="223"/>
      <c r="IT112" s="223"/>
      <c r="IU112" s="223"/>
      <c r="IV112" s="223"/>
      <c r="IW112" s="223"/>
      <c r="IX112" s="223"/>
      <c r="IY112" s="223"/>
      <c r="IZ112" s="223"/>
      <c r="JA112" s="223"/>
      <c r="JB112" s="223"/>
      <c r="JC112" s="223"/>
      <c r="JD112" s="223"/>
      <c r="JE112" s="223"/>
      <c r="JF112" s="223"/>
      <c r="JG112" s="223"/>
      <c r="JH112" s="223"/>
      <c r="JI112" s="223"/>
      <c r="JJ112" s="223"/>
      <c r="JK112" s="223"/>
      <c r="JL112" s="223"/>
      <c r="JM112" s="223"/>
      <c r="JN112" s="223"/>
      <c r="JO112" s="223"/>
      <c r="JP112" s="223"/>
      <c r="JQ112" s="223"/>
      <c r="JR112" s="223"/>
      <c r="JS112" s="223"/>
      <c r="JT112" s="223"/>
      <c r="JU112" s="223"/>
      <c r="JV112" s="223"/>
      <c r="JW112" s="223"/>
      <c r="JX112" s="223"/>
      <c r="JY112" s="223"/>
      <c r="JZ112" s="223"/>
      <c r="KA112" s="223"/>
      <c r="KB112" s="223"/>
      <c r="KC112" s="223"/>
      <c r="KD112" s="223"/>
      <c r="KE112" s="223"/>
      <c r="KF112" s="223"/>
      <c r="KG112" s="223"/>
      <c r="KH112" s="223"/>
      <c r="KI112" s="223"/>
      <c r="KJ112" s="223"/>
      <c r="KK112" s="223"/>
      <c r="KL112" s="223"/>
      <c r="KM112" s="223"/>
      <c r="KN112" s="223"/>
      <c r="KO112" s="223"/>
      <c r="KP112" s="223"/>
      <c r="KQ112" s="223"/>
      <c r="KR112" s="223"/>
      <c r="KS112" s="223"/>
      <c r="KT112" s="223"/>
      <c r="KU112" s="223"/>
      <c r="KV112" s="223"/>
      <c r="KW112" s="223"/>
      <c r="KX112" s="223"/>
      <c r="KY112" s="223"/>
      <c r="KZ112" s="223"/>
      <c r="LA112" s="223"/>
      <c r="LB112" s="223"/>
      <c r="LC112" s="223"/>
      <c r="LD112" s="223"/>
      <c r="LE112" s="223"/>
      <c r="LF112" s="223"/>
      <c r="LG112" s="223"/>
      <c r="LH112" s="223"/>
      <c r="LI112" s="223"/>
      <c r="LJ112" s="223"/>
      <c r="LK112" s="223"/>
      <c r="LL112" s="223"/>
      <c r="LM112" s="223"/>
      <c r="LN112" s="223"/>
      <c r="LO112" s="223"/>
      <c r="LP112" s="223"/>
      <c r="LQ112" s="223"/>
      <c r="LR112" s="223"/>
      <c r="LS112" s="223"/>
      <c r="LT112" s="223"/>
      <c r="LU112" s="223"/>
      <c r="LV112" s="223"/>
      <c r="LW112" s="223"/>
      <c r="LX112" s="223"/>
      <c r="LY112" s="223"/>
      <c r="LZ112" s="223"/>
      <c r="MA112" s="223"/>
      <c r="MB112" s="223"/>
      <c r="MC112" s="223"/>
      <c r="MD112" s="223"/>
      <c r="ME112" s="223"/>
      <c r="MF112" s="223"/>
    </row>
    <row r="113" spans="1:408" s="394" customFormat="1" ht="27" hidden="1" thickBot="1">
      <c r="B113" s="441" t="s">
        <v>775</v>
      </c>
      <c r="C113" s="408" t="e">
        <f>NPV(D55,C108:BB108)</f>
        <v>#REF!</v>
      </c>
      <c r="D113" s="433"/>
      <c r="E113" s="434"/>
      <c r="F113" s="433"/>
      <c r="G113" s="433"/>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IJ113" s="223"/>
      <c r="IK113" s="223"/>
      <c r="IL113" s="223"/>
      <c r="IM113" s="223"/>
      <c r="IN113" s="223"/>
      <c r="IO113" s="223"/>
      <c r="IP113" s="223"/>
      <c r="IQ113" s="223"/>
      <c r="IR113" s="223"/>
      <c r="IS113" s="223"/>
      <c r="IT113" s="223"/>
      <c r="IU113" s="223"/>
      <c r="IV113" s="223"/>
      <c r="IW113" s="223"/>
      <c r="IX113" s="223"/>
      <c r="IY113" s="223"/>
      <c r="IZ113" s="223"/>
      <c r="JA113" s="223"/>
      <c r="JB113" s="223"/>
      <c r="JC113" s="223"/>
      <c r="JD113" s="223"/>
      <c r="JE113" s="223"/>
      <c r="JF113" s="223"/>
      <c r="JG113" s="223"/>
      <c r="JH113" s="223"/>
      <c r="JI113" s="223"/>
      <c r="JJ113" s="223"/>
      <c r="JK113" s="223"/>
      <c r="JL113" s="223"/>
      <c r="JM113" s="223"/>
      <c r="JN113" s="223"/>
      <c r="JO113" s="223"/>
      <c r="JP113" s="223"/>
      <c r="JQ113" s="223"/>
      <c r="JR113" s="223"/>
      <c r="JS113" s="223"/>
      <c r="JT113" s="223"/>
      <c r="JU113" s="223"/>
      <c r="JV113" s="223"/>
      <c r="JW113" s="223"/>
      <c r="JX113" s="223"/>
      <c r="JY113" s="223"/>
      <c r="JZ113" s="223"/>
      <c r="KA113" s="223"/>
      <c r="KB113" s="223"/>
      <c r="KC113" s="223"/>
      <c r="KD113" s="223"/>
      <c r="KE113" s="223"/>
      <c r="KF113" s="223"/>
      <c r="KG113" s="223"/>
      <c r="KH113" s="223"/>
      <c r="KI113" s="223"/>
      <c r="KJ113" s="223"/>
      <c r="KK113" s="223"/>
      <c r="KL113" s="223"/>
      <c r="KM113" s="223"/>
      <c r="KN113" s="223"/>
      <c r="KO113" s="223"/>
      <c r="KP113" s="223"/>
      <c r="KQ113" s="223"/>
      <c r="KR113" s="223"/>
      <c r="KS113" s="223"/>
      <c r="KT113" s="223"/>
      <c r="KU113" s="223"/>
      <c r="KV113" s="223"/>
      <c r="KW113" s="223"/>
      <c r="KX113" s="223"/>
      <c r="KY113" s="223"/>
      <c r="KZ113" s="223"/>
      <c r="LA113" s="223"/>
      <c r="LB113" s="223"/>
      <c r="LC113" s="223"/>
      <c r="LD113" s="223"/>
      <c r="LE113" s="223"/>
      <c r="LF113" s="223"/>
      <c r="LG113" s="223"/>
      <c r="LH113" s="223"/>
      <c r="LI113" s="223"/>
      <c r="LJ113" s="223"/>
      <c r="LK113" s="223"/>
      <c r="LL113" s="223"/>
      <c r="LM113" s="223"/>
      <c r="LN113" s="223"/>
      <c r="LO113" s="223"/>
      <c r="LP113" s="223"/>
      <c r="LQ113" s="223"/>
      <c r="LR113" s="223"/>
      <c r="LS113" s="223"/>
      <c r="LT113" s="223"/>
      <c r="LU113" s="223"/>
      <c r="LV113" s="223"/>
      <c r="LW113" s="223"/>
      <c r="LX113" s="223"/>
      <c r="LY113" s="223"/>
      <c r="LZ113" s="223"/>
      <c r="MA113" s="223"/>
      <c r="MB113" s="223"/>
      <c r="MC113" s="223"/>
      <c r="MD113" s="223"/>
      <c r="ME113" s="223"/>
      <c r="MF113" s="223"/>
    </row>
    <row r="114" spans="1:408" ht="53.25" hidden="1" thickBot="1">
      <c r="B114" s="509" t="s">
        <v>798</v>
      </c>
      <c r="C114" s="510" t="e">
        <f>((C113)/(C105-C106))/50</f>
        <v>#REF!</v>
      </c>
      <c r="E114" s="259"/>
    </row>
    <row r="115" spans="1:408" s="508" customFormat="1" ht="20.25" customHeight="1" thickBot="1">
      <c r="A115" s="511"/>
      <c r="B115" s="512"/>
      <c r="E115" s="513"/>
      <c r="F115" s="513"/>
      <c r="G115" s="513"/>
      <c r="H115" s="513"/>
      <c r="I115" s="513"/>
      <c r="J115" s="513"/>
      <c r="K115" s="513"/>
      <c r="L115" s="513"/>
      <c r="M115" s="513"/>
      <c r="N115" s="513"/>
      <c r="O115" s="513"/>
      <c r="P115" s="513"/>
      <c r="Q115" s="513"/>
      <c r="R115" s="513"/>
      <c r="S115" s="513"/>
      <c r="T115" s="513"/>
      <c r="U115" s="513"/>
      <c r="V115" s="513"/>
      <c r="W115" s="513"/>
      <c r="X115" s="513"/>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3"/>
      <c r="BG115" s="513"/>
      <c r="BH115" s="513"/>
      <c r="BI115" s="513"/>
      <c r="BJ115" s="513"/>
      <c r="BK115" s="513"/>
      <c r="BL115" s="513"/>
      <c r="BM115" s="513"/>
      <c r="BN115" s="513"/>
      <c r="BO115" s="513"/>
      <c r="BP115" s="513"/>
      <c r="BQ115" s="513"/>
      <c r="BR115" s="513"/>
      <c r="BS115" s="513"/>
      <c r="BT115" s="513"/>
      <c r="BU115" s="513"/>
      <c r="BV115" s="513"/>
      <c r="BW115" s="513"/>
      <c r="BX115" s="513"/>
      <c r="BY115" s="513"/>
      <c r="BZ115" s="513"/>
      <c r="CA115" s="513"/>
      <c r="CB115" s="513"/>
      <c r="CC115" s="513"/>
      <c r="CD115" s="513"/>
      <c r="CE115" s="513"/>
      <c r="CF115" s="513"/>
      <c r="CG115" s="513"/>
      <c r="CH115" s="513"/>
      <c r="CI115" s="513"/>
      <c r="CJ115" s="513"/>
      <c r="CK115" s="513"/>
      <c r="CL115" s="513"/>
      <c r="CM115" s="513"/>
      <c r="CN115" s="513"/>
      <c r="CO115" s="513"/>
      <c r="CP115" s="513"/>
      <c r="CQ115" s="513"/>
      <c r="CR115" s="513"/>
      <c r="CS115" s="513"/>
      <c r="CT115" s="513"/>
      <c r="CU115" s="513"/>
      <c r="CV115" s="513"/>
      <c r="CW115" s="513"/>
      <c r="CX115" s="513"/>
      <c r="CY115" s="513"/>
      <c r="CZ115" s="513"/>
      <c r="DA115" s="513"/>
      <c r="DB115" s="513"/>
      <c r="DC115" s="513"/>
      <c r="DD115" s="513"/>
      <c r="DE115" s="513"/>
      <c r="DF115" s="513"/>
      <c r="DG115" s="513"/>
      <c r="DH115" s="513"/>
      <c r="DI115" s="513"/>
      <c r="DJ115" s="513"/>
      <c r="DK115" s="513"/>
      <c r="DL115" s="513"/>
      <c r="DM115" s="513"/>
      <c r="DN115" s="513"/>
      <c r="DO115" s="513"/>
      <c r="DP115" s="513"/>
      <c r="DQ115" s="513"/>
      <c r="DR115" s="513"/>
      <c r="DS115" s="513"/>
      <c r="DT115" s="513"/>
      <c r="DU115" s="513"/>
      <c r="DV115" s="513"/>
      <c r="DW115" s="513"/>
      <c r="DX115" s="513"/>
      <c r="DY115" s="513"/>
      <c r="DZ115" s="513"/>
      <c r="EA115" s="513"/>
      <c r="EB115" s="513"/>
      <c r="EC115" s="513"/>
      <c r="ED115" s="513"/>
      <c r="EE115" s="513"/>
      <c r="EF115" s="513"/>
      <c r="EG115" s="513"/>
      <c r="EH115" s="513"/>
      <c r="EI115" s="513"/>
      <c r="EJ115" s="513"/>
      <c r="EK115" s="513"/>
      <c r="EL115" s="513"/>
      <c r="EM115" s="513"/>
      <c r="EN115" s="513"/>
      <c r="EO115" s="513"/>
      <c r="EP115" s="513"/>
      <c r="EQ115" s="513"/>
      <c r="ER115" s="513"/>
      <c r="ES115" s="513"/>
      <c r="ET115" s="513"/>
      <c r="EU115" s="513"/>
      <c r="EV115" s="513"/>
      <c r="EW115" s="513"/>
      <c r="EX115" s="513"/>
      <c r="EY115" s="513"/>
      <c r="EZ115" s="513"/>
      <c r="FA115" s="513"/>
      <c r="FB115" s="513"/>
      <c r="FC115" s="513"/>
      <c r="FD115" s="513"/>
      <c r="FE115" s="513"/>
      <c r="FF115" s="513"/>
      <c r="FG115" s="513"/>
      <c r="FH115" s="513"/>
      <c r="FI115" s="513"/>
      <c r="FJ115" s="513"/>
      <c r="FK115" s="513"/>
      <c r="FL115" s="513"/>
      <c r="FM115" s="513"/>
      <c r="FN115" s="513"/>
      <c r="FO115" s="513"/>
      <c r="FP115" s="513"/>
      <c r="FQ115" s="513"/>
      <c r="FR115" s="513"/>
      <c r="FS115" s="513"/>
      <c r="FT115" s="513"/>
      <c r="FU115" s="513"/>
      <c r="FV115" s="513"/>
      <c r="FW115" s="513"/>
      <c r="FX115" s="513"/>
      <c r="FY115" s="513"/>
      <c r="FZ115" s="513"/>
      <c r="GA115" s="513"/>
      <c r="GB115" s="513"/>
      <c r="GC115" s="513"/>
      <c r="GD115" s="513"/>
      <c r="GE115" s="513"/>
      <c r="GF115" s="513"/>
      <c r="GG115" s="513"/>
      <c r="GH115" s="513"/>
      <c r="GI115" s="513"/>
      <c r="GJ115" s="513"/>
      <c r="GK115" s="513"/>
      <c r="GL115" s="513"/>
      <c r="GM115" s="513"/>
      <c r="GN115" s="513"/>
      <c r="GO115" s="513"/>
      <c r="GP115" s="513"/>
      <c r="GQ115" s="513"/>
      <c r="GR115" s="513"/>
      <c r="GS115" s="513"/>
      <c r="GT115" s="513"/>
      <c r="GU115" s="513"/>
      <c r="GV115" s="513"/>
      <c r="GW115" s="513"/>
      <c r="GX115" s="513"/>
      <c r="GY115" s="513"/>
      <c r="GZ115" s="513"/>
      <c r="HA115" s="513"/>
      <c r="HB115" s="513"/>
      <c r="HC115" s="513"/>
      <c r="HD115" s="513"/>
      <c r="HE115" s="513"/>
      <c r="HF115" s="513"/>
      <c r="HG115" s="513"/>
      <c r="HH115" s="513"/>
      <c r="HI115" s="513"/>
      <c r="HJ115" s="513"/>
      <c r="HK115" s="513"/>
      <c r="HL115" s="513"/>
      <c r="HM115" s="513"/>
      <c r="HN115" s="513"/>
      <c r="HO115" s="513"/>
      <c r="HP115" s="513"/>
      <c r="HQ115" s="513"/>
      <c r="HR115" s="513"/>
      <c r="HS115" s="513"/>
      <c r="HT115" s="513"/>
      <c r="HU115" s="513"/>
      <c r="HV115" s="513"/>
      <c r="HW115" s="513"/>
      <c r="HX115" s="513"/>
      <c r="HY115" s="513"/>
      <c r="HZ115" s="513"/>
      <c r="IA115" s="513"/>
      <c r="IB115" s="513"/>
      <c r="IC115" s="513"/>
      <c r="ID115" s="513"/>
      <c r="IE115" s="513"/>
      <c r="IF115" s="513"/>
      <c r="IG115" s="513"/>
      <c r="IH115" s="513"/>
      <c r="II115" s="513"/>
    </row>
    <row r="116" spans="1:408" s="350" customFormat="1" ht="20.25" customHeight="1" thickBot="1">
      <c r="A116" s="348" t="s">
        <v>817</v>
      </c>
      <c r="B116" s="349"/>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A116" s="351"/>
      <c r="EB116" s="351"/>
      <c r="EC116" s="351"/>
      <c r="ED116" s="351"/>
      <c r="EE116" s="351"/>
      <c r="EF116" s="351"/>
      <c r="EG116" s="351"/>
      <c r="EH116" s="351"/>
      <c r="EI116" s="351"/>
      <c r="EJ116" s="351"/>
      <c r="EK116" s="351"/>
      <c r="EL116" s="351"/>
      <c r="EM116" s="351"/>
      <c r="EN116" s="351"/>
      <c r="EO116" s="351"/>
      <c r="EP116" s="351"/>
      <c r="EQ116" s="351"/>
      <c r="ER116" s="351"/>
      <c r="ES116" s="351"/>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1"/>
      <c r="FQ116" s="351"/>
      <c r="FR116" s="351"/>
      <c r="FS116" s="351"/>
      <c r="FT116" s="351"/>
      <c r="FU116" s="351"/>
      <c r="FV116" s="351"/>
      <c r="FW116" s="351"/>
      <c r="FX116" s="351"/>
      <c r="FY116" s="351"/>
      <c r="FZ116" s="351"/>
      <c r="GA116" s="351"/>
      <c r="GB116" s="351"/>
      <c r="GC116" s="351"/>
      <c r="GD116" s="351"/>
      <c r="GE116" s="351"/>
      <c r="GF116" s="351"/>
      <c r="GG116" s="351"/>
      <c r="GH116" s="351"/>
      <c r="GI116" s="351"/>
      <c r="GJ116" s="351"/>
      <c r="GK116" s="351"/>
      <c r="GL116" s="351"/>
      <c r="GM116" s="351"/>
      <c r="GN116" s="351"/>
      <c r="GO116" s="351"/>
      <c r="GP116" s="351"/>
      <c r="GQ116" s="351"/>
      <c r="GR116" s="351"/>
      <c r="GS116" s="351"/>
      <c r="GT116" s="351"/>
      <c r="GU116" s="351"/>
      <c r="GV116" s="351"/>
      <c r="GW116" s="351"/>
      <c r="GX116" s="351"/>
      <c r="GY116" s="351"/>
      <c r="GZ116" s="351"/>
      <c r="HA116" s="351"/>
      <c r="HB116" s="351"/>
      <c r="HC116" s="351"/>
      <c r="HD116" s="351"/>
      <c r="HE116" s="351"/>
      <c r="HF116" s="351"/>
      <c r="HG116" s="351"/>
      <c r="HH116" s="351"/>
      <c r="HI116" s="351"/>
      <c r="HJ116" s="351"/>
      <c r="HK116" s="351"/>
      <c r="HL116" s="351"/>
      <c r="HM116" s="351"/>
      <c r="HN116" s="351"/>
      <c r="HO116" s="351"/>
      <c r="HP116" s="351"/>
      <c r="HQ116" s="351"/>
      <c r="HR116" s="351"/>
      <c r="HS116" s="351"/>
      <c r="HT116" s="351"/>
      <c r="HU116" s="351"/>
      <c r="HV116" s="351"/>
      <c r="HW116" s="351"/>
      <c r="HX116" s="351"/>
      <c r="HY116" s="351"/>
      <c r="HZ116" s="351"/>
      <c r="IA116" s="351"/>
      <c r="IB116" s="351"/>
      <c r="IC116" s="351"/>
      <c r="ID116" s="351"/>
      <c r="IE116" s="351"/>
      <c r="IF116" s="351"/>
      <c r="IG116" s="351"/>
      <c r="IH116" s="351"/>
      <c r="II116" s="351"/>
      <c r="IJ116" s="352"/>
      <c r="IK116" s="352"/>
      <c r="IL116" s="352"/>
      <c r="IM116" s="352"/>
      <c r="IN116" s="352"/>
      <c r="IO116" s="352"/>
      <c r="IP116" s="352"/>
      <c r="IQ116" s="352"/>
      <c r="IR116" s="352"/>
      <c r="IS116" s="352"/>
      <c r="IT116" s="352"/>
      <c r="IU116" s="352"/>
      <c r="IV116" s="352"/>
      <c r="IW116" s="352"/>
      <c r="IX116" s="352"/>
      <c r="IY116" s="352"/>
      <c r="IZ116" s="352"/>
      <c r="JA116" s="352"/>
      <c r="JB116" s="352"/>
      <c r="JC116" s="352"/>
      <c r="JD116" s="352"/>
      <c r="JE116" s="352"/>
      <c r="JF116" s="352"/>
      <c r="JG116" s="352"/>
      <c r="JH116" s="352"/>
      <c r="JI116" s="352"/>
      <c r="JJ116" s="352"/>
      <c r="JK116" s="352"/>
      <c r="JL116" s="352"/>
      <c r="JM116" s="352"/>
      <c r="JN116" s="352"/>
      <c r="JO116" s="352"/>
      <c r="JP116" s="352"/>
      <c r="JQ116" s="352"/>
      <c r="JR116" s="352"/>
      <c r="JS116" s="352"/>
      <c r="JT116" s="352"/>
      <c r="JU116" s="352"/>
      <c r="JV116" s="352"/>
      <c r="JW116" s="352"/>
      <c r="JX116" s="352"/>
      <c r="JY116" s="352"/>
      <c r="JZ116" s="352"/>
      <c r="KA116" s="352"/>
      <c r="KB116" s="352"/>
      <c r="KC116" s="352"/>
      <c r="KD116" s="352"/>
      <c r="KE116" s="352"/>
      <c r="KF116" s="352"/>
      <c r="KG116" s="352"/>
      <c r="KH116" s="352"/>
      <c r="KI116" s="352"/>
      <c r="KJ116" s="352"/>
      <c r="KK116" s="352"/>
      <c r="KL116" s="352"/>
      <c r="KM116" s="352"/>
      <c r="KN116" s="352"/>
      <c r="KO116" s="352"/>
      <c r="KP116" s="352"/>
      <c r="KQ116" s="352"/>
      <c r="KR116" s="352"/>
      <c r="KS116" s="352"/>
      <c r="KT116" s="352"/>
      <c r="KU116" s="352"/>
      <c r="KV116" s="352"/>
      <c r="KW116" s="352"/>
      <c r="KX116" s="352"/>
      <c r="KY116" s="352"/>
      <c r="KZ116" s="352"/>
      <c r="LA116" s="352"/>
      <c r="LB116" s="352"/>
      <c r="LC116" s="352"/>
      <c r="LD116" s="352"/>
      <c r="LE116" s="352"/>
      <c r="LF116" s="352"/>
      <c r="LG116" s="352"/>
      <c r="LH116" s="352"/>
      <c r="LI116" s="352"/>
      <c r="LJ116" s="352"/>
      <c r="LK116" s="352"/>
      <c r="LL116" s="352"/>
      <c r="LM116" s="352"/>
      <c r="LN116" s="352"/>
      <c r="LO116" s="352"/>
      <c r="LP116" s="352"/>
      <c r="LQ116" s="352"/>
      <c r="LR116" s="352"/>
      <c r="LS116" s="352"/>
      <c r="LT116" s="352"/>
      <c r="LU116" s="352"/>
      <c r="LV116" s="352"/>
      <c r="LW116" s="352"/>
      <c r="LX116" s="352"/>
      <c r="LY116" s="352"/>
      <c r="LZ116" s="352"/>
      <c r="MA116" s="352"/>
      <c r="MB116" s="352"/>
      <c r="MC116" s="352"/>
      <c r="MD116" s="352"/>
      <c r="ME116" s="352"/>
      <c r="MF116" s="352"/>
    </row>
    <row r="117" spans="1:408" s="227" customFormat="1" ht="23.25">
      <c r="B117" s="222"/>
      <c r="D117" s="354" t="s">
        <v>2</v>
      </c>
      <c r="E117" s="354" t="s">
        <v>1</v>
      </c>
      <c r="F117" s="354" t="s">
        <v>3</v>
      </c>
      <c r="G117" s="354" t="s">
        <v>4</v>
      </c>
      <c r="H117" s="354" t="s">
        <v>5</v>
      </c>
      <c r="I117" s="354" t="s">
        <v>6</v>
      </c>
      <c r="J117" s="354" t="s">
        <v>7</v>
      </c>
      <c r="K117" s="354" t="s">
        <v>8</v>
      </c>
      <c r="L117" s="354" t="s">
        <v>9</v>
      </c>
      <c r="M117" s="354" t="s">
        <v>10</v>
      </c>
      <c r="N117" s="354" t="s">
        <v>11</v>
      </c>
      <c r="O117" s="354" t="s">
        <v>12</v>
      </c>
      <c r="P117" s="354" t="s">
        <v>13</v>
      </c>
      <c r="Q117" s="354" t="s">
        <v>14</v>
      </c>
      <c r="R117" s="354" t="s">
        <v>15</v>
      </c>
      <c r="S117" s="354" t="s">
        <v>16</v>
      </c>
      <c r="T117" s="354" t="s">
        <v>17</v>
      </c>
      <c r="U117" s="354" t="s">
        <v>18</v>
      </c>
      <c r="V117" s="354" t="s">
        <v>19</v>
      </c>
      <c r="W117" s="354" t="s">
        <v>20</v>
      </c>
      <c r="X117" s="354" t="s">
        <v>21</v>
      </c>
      <c r="Y117" s="354" t="s">
        <v>22</v>
      </c>
      <c r="Z117" s="354" t="s">
        <v>23</v>
      </c>
      <c r="AA117" s="354" t="s">
        <v>24</v>
      </c>
      <c r="AB117" s="354" t="s">
        <v>25</v>
      </c>
      <c r="AC117" s="354" t="s">
        <v>26</v>
      </c>
      <c r="AD117" s="354" t="s">
        <v>27</v>
      </c>
      <c r="AE117" s="354" t="s">
        <v>28</v>
      </c>
      <c r="AF117" s="354" t="s">
        <v>29</v>
      </c>
      <c r="AG117" s="354" t="s">
        <v>30</v>
      </c>
      <c r="AH117" s="354" t="s">
        <v>31</v>
      </c>
      <c r="AI117" s="354" t="s">
        <v>32</v>
      </c>
      <c r="AJ117" s="354" t="s">
        <v>33</v>
      </c>
      <c r="AK117" s="354" t="s">
        <v>34</v>
      </c>
      <c r="AL117" s="354" t="s">
        <v>35</v>
      </c>
      <c r="AM117" s="354" t="s">
        <v>36</v>
      </c>
      <c r="AN117" s="354" t="s">
        <v>37</v>
      </c>
      <c r="AO117" s="354" t="s">
        <v>38</v>
      </c>
      <c r="AP117" s="354" t="s">
        <v>39</v>
      </c>
      <c r="AQ117" s="354" t="s">
        <v>40</v>
      </c>
      <c r="AR117" s="354" t="s">
        <v>41</v>
      </c>
      <c r="AS117" s="354" t="s">
        <v>42</v>
      </c>
      <c r="AT117" s="354" t="s">
        <v>43</v>
      </c>
      <c r="AU117" s="354" t="s">
        <v>44</v>
      </c>
      <c r="AV117" s="354" t="s">
        <v>45</v>
      </c>
      <c r="AW117" s="354" t="s">
        <v>46</v>
      </c>
      <c r="AX117" s="354" t="s">
        <v>47</v>
      </c>
      <c r="AY117" s="354" t="s">
        <v>48</v>
      </c>
      <c r="AZ117" s="354" t="s">
        <v>49</v>
      </c>
      <c r="BA117" s="354" t="s">
        <v>50</v>
      </c>
      <c r="BB117" s="355" t="s">
        <v>51</v>
      </c>
      <c r="BC117" s="305" t="s">
        <v>60</v>
      </c>
      <c r="BD117" s="305" t="s">
        <v>61</v>
      </c>
      <c r="BE117" s="305" t="s">
        <v>62</v>
      </c>
      <c r="BF117" s="305" t="s">
        <v>63</v>
      </c>
      <c r="BG117" s="305" t="s">
        <v>64</v>
      </c>
      <c r="BH117" s="305" t="s">
        <v>65</v>
      </c>
      <c r="BI117" s="305" t="s">
        <v>66</v>
      </c>
      <c r="BJ117" s="305" t="s">
        <v>67</v>
      </c>
      <c r="BK117" s="305" t="s">
        <v>68</v>
      </c>
      <c r="BL117" s="305" t="s">
        <v>69</v>
      </c>
      <c r="BM117" s="305" t="s">
        <v>70</v>
      </c>
      <c r="BN117" s="305" t="s">
        <v>71</v>
      </c>
      <c r="BO117" s="305" t="s">
        <v>72</v>
      </c>
      <c r="BP117" s="305" t="s">
        <v>73</v>
      </c>
      <c r="BQ117" s="305" t="s">
        <v>74</v>
      </c>
      <c r="BR117" s="305" t="s">
        <v>75</v>
      </c>
      <c r="BS117" s="305" t="s">
        <v>76</v>
      </c>
      <c r="BT117" s="305" t="s">
        <v>77</v>
      </c>
      <c r="BU117" s="305" t="s">
        <v>78</v>
      </c>
      <c r="BV117" s="305" t="s">
        <v>79</v>
      </c>
      <c r="BW117" s="305" t="s">
        <v>80</v>
      </c>
      <c r="BX117" s="305" t="s">
        <v>81</v>
      </c>
      <c r="BY117" s="305" t="s">
        <v>82</v>
      </c>
      <c r="BZ117" s="305" t="s">
        <v>83</v>
      </c>
      <c r="CA117" s="305" t="s">
        <v>84</v>
      </c>
      <c r="CB117" s="305" t="s">
        <v>85</v>
      </c>
      <c r="CC117" s="305" t="s">
        <v>86</v>
      </c>
      <c r="CD117" s="305" t="s">
        <v>87</v>
      </c>
      <c r="CE117" s="305" t="s">
        <v>88</v>
      </c>
      <c r="CF117" s="305" t="s">
        <v>89</v>
      </c>
      <c r="CG117" s="305" t="s">
        <v>90</v>
      </c>
      <c r="CH117" s="305" t="s">
        <v>91</v>
      </c>
      <c r="CI117" s="305" t="s">
        <v>92</v>
      </c>
      <c r="CJ117" s="305" t="s">
        <v>93</v>
      </c>
      <c r="CK117" s="305" t="s">
        <v>94</v>
      </c>
      <c r="CL117" s="305" t="s">
        <v>95</v>
      </c>
      <c r="CM117" s="305" t="s">
        <v>96</v>
      </c>
      <c r="CN117" s="305" t="s">
        <v>97</v>
      </c>
      <c r="CO117" s="305" t="s">
        <v>98</v>
      </c>
      <c r="CP117" s="305" t="s">
        <v>99</v>
      </c>
      <c r="CQ117" s="305" t="s">
        <v>100</v>
      </c>
      <c r="CR117" s="305" t="s">
        <v>101</v>
      </c>
      <c r="CS117" s="305" t="s">
        <v>102</v>
      </c>
      <c r="CT117" s="305" t="s">
        <v>103</v>
      </c>
      <c r="CU117" s="305" t="s">
        <v>104</v>
      </c>
      <c r="CV117" s="305" t="s">
        <v>105</v>
      </c>
      <c r="CW117" s="305" t="s">
        <v>106</v>
      </c>
      <c r="CX117" s="305" t="s">
        <v>107</v>
      </c>
      <c r="CY117" s="305" t="s">
        <v>108</v>
      </c>
      <c r="CZ117" s="305" t="s">
        <v>109</v>
      </c>
      <c r="DA117" s="305" t="s">
        <v>110</v>
      </c>
      <c r="DB117" s="305" t="s">
        <v>111</v>
      </c>
      <c r="DC117" s="305" t="s">
        <v>112</v>
      </c>
      <c r="DD117" s="305" t="s">
        <v>113</v>
      </c>
      <c r="DE117" s="305" t="s">
        <v>114</v>
      </c>
      <c r="DF117" s="305" t="s">
        <v>115</v>
      </c>
      <c r="DG117" s="305" t="s">
        <v>116</v>
      </c>
      <c r="DH117" s="305" t="s">
        <v>117</v>
      </c>
      <c r="DI117" s="305" t="s">
        <v>118</v>
      </c>
      <c r="DJ117" s="305" t="s">
        <v>119</v>
      </c>
      <c r="DK117" s="305" t="s">
        <v>120</v>
      </c>
      <c r="DL117" s="305" t="s">
        <v>121</v>
      </c>
      <c r="DM117" s="305" t="s">
        <v>122</v>
      </c>
      <c r="DN117" s="305" t="s">
        <v>123</v>
      </c>
      <c r="DO117" s="305" t="s">
        <v>124</v>
      </c>
      <c r="DP117" s="305" t="s">
        <v>125</v>
      </c>
      <c r="DQ117" s="305" t="s">
        <v>126</v>
      </c>
      <c r="DR117" s="305" t="s">
        <v>127</v>
      </c>
      <c r="DS117" s="305" t="s">
        <v>128</v>
      </c>
      <c r="DT117" s="305" t="s">
        <v>129</v>
      </c>
      <c r="DU117" s="305" t="s">
        <v>130</v>
      </c>
      <c r="DV117" s="305" t="s">
        <v>131</v>
      </c>
      <c r="DW117" s="305" t="s">
        <v>132</v>
      </c>
      <c r="DX117" s="305" t="s">
        <v>133</v>
      </c>
      <c r="DY117" s="305" t="s">
        <v>134</v>
      </c>
      <c r="DZ117" s="305" t="s">
        <v>135</v>
      </c>
      <c r="EA117" s="305" t="s">
        <v>136</v>
      </c>
      <c r="EB117" s="305" t="s">
        <v>137</v>
      </c>
      <c r="EC117" s="305" t="s">
        <v>138</v>
      </c>
      <c r="ED117" s="305" t="s">
        <v>139</v>
      </c>
      <c r="EE117" s="305" t="s">
        <v>140</v>
      </c>
      <c r="EF117" s="305" t="s">
        <v>141</v>
      </c>
      <c r="EG117" s="305" t="s">
        <v>142</v>
      </c>
      <c r="EH117" s="305" t="s">
        <v>143</v>
      </c>
      <c r="EI117" s="305" t="s">
        <v>144</v>
      </c>
      <c r="EJ117" s="305" t="s">
        <v>145</v>
      </c>
      <c r="EK117" s="305" t="s">
        <v>146</v>
      </c>
      <c r="EL117" s="305" t="s">
        <v>147</v>
      </c>
      <c r="EM117" s="305" t="s">
        <v>148</v>
      </c>
      <c r="EN117" s="305" t="s">
        <v>149</v>
      </c>
      <c r="EO117" s="305" t="s">
        <v>150</v>
      </c>
      <c r="EP117" s="305" t="s">
        <v>151</v>
      </c>
      <c r="EQ117" s="305" t="s">
        <v>152</v>
      </c>
      <c r="ER117" s="305" t="s">
        <v>153</v>
      </c>
      <c r="ES117" s="305" t="s">
        <v>154</v>
      </c>
      <c r="ET117" s="305" t="s">
        <v>155</v>
      </c>
      <c r="EU117" s="305" t="s">
        <v>156</v>
      </c>
      <c r="EV117" s="305" t="s">
        <v>157</v>
      </c>
      <c r="EW117" s="305" t="s">
        <v>158</v>
      </c>
      <c r="EX117" s="305" t="s">
        <v>159</v>
      </c>
      <c r="EY117" s="305" t="s">
        <v>160</v>
      </c>
      <c r="EZ117" s="305" t="s">
        <v>161</v>
      </c>
      <c r="FA117" s="305" t="s">
        <v>162</v>
      </c>
      <c r="FB117" s="305" t="s">
        <v>163</v>
      </c>
      <c r="FC117" s="305" t="s">
        <v>164</v>
      </c>
      <c r="FD117" s="305" t="s">
        <v>165</v>
      </c>
      <c r="FE117" s="305" t="s">
        <v>166</v>
      </c>
      <c r="FF117" s="305" t="s">
        <v>167</v>
      </c>
      <c r="FG117" s="305" t="s">
        <v>168</v>
      </c>
      <c r="FH117" s="305" t="s">
        <v>169</v>
      </c>
      <c r="FI117" s="305" t="s">
        <v>170</v>
      </c>
      <c r="FJ117" s="305" t="s">
        <v>171</v>
      </c>
      <c r="FK117" s="305" t="s">
        <v>172</v>
      </c>
      <c r="FL117" s="305" t="s">
        <v>173</v>
      </c>
      <c r="FM117" s="305" t="s">
        <v>174</v>
      </c>
      <c r="FN117" s="305" t="s">
        <v>175</v>
      </c>
      <c r="FO117" s="305" t="s">
        <v>176</v>
      </c>
      <c r="FP117" s="305" t="s">
        <v>177</v>
      </c>
      <c r="FQ117" s="305" t="s">
        <v>178</v>
      </c>
      <c r="FR117" s="305" t="s">
        <v>179</v>
      </c>
      <c r="FS117" s="305" t="s">
        <v>180</v>
      </c>
      <c r="FT117" s="305" t="s">
        <v>181</v>
      </c>
      <c r="FU117" s="305" t="s">
        <v>182</v>
      </c>
      <c r="FV117" s="305" t="s">
        <v>183</v>
      </c>
      <c r="FW117" s="305" t="s">
        <v>184</v>
      </c>
      <c r="FX117" s="305" t="s">
        <v>185</v>
      </c>
      <c r="FY117" s="305" t="s">
        <v>186</v>
      </c>
      <c r="FZ117" s="305" t="s">
        <v>187</v>
      </c>
      <c r="GA117" s="305" t="s">
        <v>188</v>
      </c>
      <c r="GB117" s="305" t="s">
        <v>189</v>
      </c>
      <c r="GC117" s="305" t="s">
        <v>190</v>
      </c>
      <c r="GD117" s="305" t="s">
        <v>191</v>
      </c>
      <c r="GE117" s="305" t="s">
        <v>192</v>
      </c>
      <c r="GF117" s="305" t="s">
        <v>193</v>
      </c>
      <c r="GG117" s="305" t="s">
        <v>194</v>
      </c>
      <c r="GH117" s="305" t="s">
        <v>195</v>
      </c>
      <c r="GI117" s="305" t="s">
        <v>196</v>
      </c>
      <c r="GJ117" s="305" t="s">
        <v>197</v>
      </c>
      <c r="GK117" s="305" t="s">
        <v>198</v>
      </c>
      <c r="GL117" s="305" t="s">
        <v>199</v>
      </c>
      <c r="GM117" s="305" t="s">
        <v>200</v>
      </c>
      <c r="GN117" s="305" t="s">
        <v>201</v>
      </c>
      <c r="GO117" s="305" t="s">
        <v>202</v>
      </c>
      <c r="GP117" s="305" t="s">
        <v>203</v>
      </c>
      <c r="GQ117" s="305" t="s">
        <v>204</v>
      </c>
      <c r="GR117" s="305" t="s">
        <v>205</v>
      </c>
      <c r="GS117" s="305" t="s">
        <v>206</v>
      </c>
      <c r="GT117" s="305" t="s">
        <v>207</v>
      </c>
      <c r="GU117" s="305" t="s">
        <v>208</v>
      </c>
      <c r="GV117" s="305" t="s">
        <v>209</v>
      </c>
      <c r="GW117" s="305" t="s">
        <v>210</v>
      </c>
      <c r="GX117" s="305" t="s">
        <v>211</v>
      </c>
      <c r="GY117" s="305" t="s">
        <v>212</v>
      </c>
      <c r="GZ117" s="305" t="s">
        <v>213</v>
      </c>
      <c r="HA117" s="305" t="s">
        <v>214</v>
      </c>
      <c r="HB117" s="305" t="s">
        <v>215</v>
      </c>
      <c r="HC117" s="305" t="s">
        <v>216</v>
      </c>
      <c r="HD117" s="305" t="s">
        <v>217</v>
      </c>
      <c r="HE117" s="305" t="s">
        <v>218</v>
      </c>
      <c r="HF117" s="305" t="s">
        <v>219</v>
      </c>
      <c r="HG117" s="305" t="s">
        <v>220</v>
      </c>
      <c r="HH117" s="305" t="s">
        <v>221</v>
      </c>
      <c r="HI117" s="305" t="s">
        <v>222</v>
      </c>
      <c r="HJ117" s="305" t="s">
        <v>223</v>
      </c>
      <c r="HK117" s="305" t="s">
        <v>224</v>
      </c>
      <c r="HL117" s="305" t="s">
        <v>225</v>
      </c>
      <c r="HM117" s="305" t="s">
        <v>226</v>
      </c>
      <c r="HN117" s="305" t="s">
        <v>227</v>
      </c>
      <c r="HO117" s="305" t="s">
        <v>228</v>
      </c>
      <c r="HP117" s="305" t="s">
        <v>229</v>
      </c>
      <c r="HQ117" s="305" t="s">
        <v>230</v>
      </c>
      <c r="HR117" s="305" t="s">
        <v>231</v>
      </c>
      <c r="HS117" s="305" t="s">
        <v>232</v>
      </c>
      <c r="HT117" s="305" t="s">
        <v>233</v>
      </c>
      <c r="HU117" s="305" t="s">
        <v>234</v>
      </c>
      <c r="HV117" s="305" t="s">
        <v>235</v>
      </c>
      <c r="HW117" s="305" t="s">
        <v>236</v>
      </c>
      <c r="HX117" s="305" t="s">
        <v>237</v>
      </c>
      <c r="HY117" s="305" t="s">
        <v>238</v>
      </c>
      <c r="HZ117" s="305" t="s">
        <v>239</v>
      </c>
      <c r="IA117" s="305" t="s">
        <v>240</v>
      </c>
      <c r="IB117" s="305" t="s">
        <v>241</v>
      </c>
      <c r="IC117" s="305" t="s">
        <v>242</v>
      </c>
      <c r="ID117" s="305" t="s">
        <v>243</v>
      </c>
      <c r="IE117" s="305" t="s">
        <v>244</v>
      </c>
      <c r="IF117" s="305" t="s">
        <v>245</v>
      </c>
      <c r="IG117" s="305" t="s">
        <v>246</v>
      </c>
      <c r="IH117" s="305" t="s">
        <v>247</v>
      </c>
      <c r="II117" s="305" t="s">
        <v>248</v>
      </c>
      <c r="IJ117" s="229"/>
      <c r="IK117" s="229"/>
      <c r="IL117" s="229"/>
      <c r="IM117" s="229"/>
      <c r="IN117" s="229"/>
      <c r="IO117" s="229"/>
      <c r="IP117" s="229"/>
      <c r="IQ117" s="229"/>
      <c r="IR117" s="229"/>
      <c r="IS117" s="229"/>
      <c r="IT117" s="229"/>
      <c r="IU117" s="229"/>
      <c r="IV117" s="229"/>
      <c r="IW117" s="229"/>
      <c r="IX117" s="229"/>
      <c r="IY117" s="229"/>
      <c r="IZ117" s="229"/>
      <c r="JA117" s="229"/>
      <c r="JB117" s="229"/>
      <c r="JC117" s="229"/>
      <c r="JD117" s="229"/>
      <c r="JE117" s="229"/>
      <c r="JF117" s="229"/>
      <c r="JG117" s="229"/>
      <c r="JH117" s="229"/>
      <c r="JI117" s="229"/>
      <c r="JJ117" s="229"/>
      <c r="JK117" s="229"/>
      <c r="JL117" s="229"/>
      <c r="JM117" s="229"/>
      <c r="JN117" s="229"/>
      <c r="JO117" s="229"/>
      <c r="JP117" s="229"/>
      <c r="JQ117" s="229"/>
      <c r="JR117" s="229"/>
      <c r="JS117" s="229"/>
      <c r="JT117" s="229"/>
      <c r="JU117" s="229"/>
      <c r="JV117" s="229"/>
      <c r="JW117" s="229"/>
      <c r="JX117" s="229"/>
      <c r="JY117" s="229"/>
      <c r="JZ117" s="229"/>
      <c r="KA117" s="229"/>
      <c r="KB117" s="229"/>
      <c r="KC117" s="229"/>
      <c r="KD117" s="229"/>
      <c r="KE117" s="229"/>
      <c r="KF117" s="229"/>
      <c r="KG117" s="229"/>
      <c r="KH117" s="229"/>
      <c r="KI117" s="229"/>
      <c r="KJ117" s="229"/>
      <c r="KK117" s="229"/>
      <c r="KL117" s="229"/>
      <c r="KM117" s="229"/>
      <c r="KN117" s="229"/>
      <c r="KO117" s="229"/>
      <c r="KP117" s="229"/>
      <c r="KQ117" s="229"/>
      <c r="KR117" s="229"/>
      <c r="KS117" s="229"/>
      <c r="KT117" s="229"/>
      <c r="KU117" s="229"/>
      <c r="KV117" s="229"/>
      <c r="KW117" s="229"/>
      <c r="KX117" s="229"/>
      <c r="KY117" s="229"/>
      <c r="KZ117" s="229"/>
      <c r="LA117" s="229"/>
      <c r="LB117" s="229"/>
      <c r="LC117" s="229"/>
      <c r="LD117" s="229"/>
      <c r="LE117" s="229"/>
      <c r="LF117" s="229"/>
      <c r="LG117" s="229"/>
      <c r="LH117" s="229"/>
      <c r="LI117" s="229"/>
      <c r="LJ117" s="229"/>
      <c r="LK117" s="229"/>
      <c r="LL117" s="229"/>
      <c r="LM117" s="229"/>
      <c r="LN117" s="229"/>
      <c r="LO117" s="229"/>
      <c r="LP117" s="229"/>
      <c r="LQ117" s="229"/>
      <c r="LR117" s="229"/>
      <c r="LS117" s="229"/>
      <c r="LT117" s="229"/>
      <c r="LU117" s="229"/>
      <c r="LV117" s="229"/>
      <c r="LW117" s="229"/>
      <c r="LX117" s="229"/>
      <c r="LY117" s="229"/>
      <c r="LZ117" s="229"/>
      <c r="MA117" s="229"/>
      <c r="MB117" s="229"/>
      <c r="MC117" s="229"/>
      <c r="MD117" s="229"/>
      <c r="ME117" s="229"/>
      <c r="MF117" s="229"/>
    </row>
    <row r="118" spans="1:408">
      <c r="B118" s="377" t="s">
        <v>498</v>
      </c>
      <c r="C118" s="378">
        <f>'1.2 Investment estimation'!F26</f>
        <v>0</v>
      </c>
      <c r="E118" s="259"/>
    </row>
    <row r="119" spans="1:408">
      <c r="B119" s="377" t="s">
        <v>495</v>
      </c>
      <c r="C119" s="378">
        <f>'1.2 Investment estimation'!F27</f>
        <v>0</v>
      </c>
      <c r="E119" s="259"/>
    </row>
    <row r="120" spans="1:408">
      <c r="B120" s="379" t="s">
        <v>490</v>
      </c>
      <c r="C120" s="380">
        <f>D13</f>
        <v>0</v>
      </c>
      <c r="E120" s="259"/>
    </row>
    <row r="121" spans="1:408">
      <c r="B121" s="379" t="s">
        <v>496</v>
      </c>
      <c r="C121" s="380">
        <f>C62</f>
        <v>0</v>
      </c>
      <c r="E121" s="259"/>
    </row>
    <row r="122" spans="1:408" ht="15.75" thickBot="1">
      <c r="A122" s="458">
        <f>$C$74</f>
        <v>0</v>
      </c>
      <c r="B122" s="379" t="s">
        <v>815</v>
      </c>
      <c r="C122" s="379"/>
      <c r="D122" s="380">
        <f>('2.1 Payback calculator (Neut.)'!C72*'1.1 Current State (Building)'!C48)*12</f>
        <v>0</v>
      </c>
      <c r="E122" s="380">
        <f>D122*$C$50</f>
        <v>0</v>
      </c>
      <c r="F122" s="380">
        <f t="shared" ref="F122:BB122" si="80">E122*$C$50</f>
        <v>0</v>
      </c>
      <c r="G122" s="380">
        <f t="shared" si="80"/>
        <v>0</v>
      </c>
      <c r="H122" s="380">
        <f t="shared" si="80"/>
        <v>0</v>
      </c>
      <c r="I122" s="380">
        <f t="shared" si="80"/>
        <v>0</v>
      </c>
      <c r="J122" s="380">
        <f t="shared" si="80"/>
        <v>0</v>
      </c>
      <c r="K122" s="380">
        <f t="shared" si="80"/>
        <v>0</v>
      </c>
      <c r="L122" s="380">
        <f t="shared" si="80"/>
        <v>0</v>
      </c>
      <c r="M122" s="380">
        <f t="shared" si="80"/>
        <v>0</v>
      </c>
      <c r="N122" s="380">
        <f t="shared" si="80"/>
        <v>0</v>
      </c>
      <c r="O122" s="380">
        <f t="shared" si="80"/>
        <v>0</v>
      </c>
      <c r="P122" s="380">
        <f t="shared" si="80"/>
        <v>0</v>
      </c>
      <c r="Q122" s="380">
        <f t="shared" si="80"/>
        <v>0</v>
      </c>
      <c r="R122" s="380">
        <f t="shared" si="80"/>
        <v>0</v>
      </c>
      <c r="S122" s="380">
        <f t="shared" si="80"/>
        <v>0</v>
      </c>
      <c r="T122" s="380">
        <f t="shared" si="80"/>
        <v>0</v>
      </c>
      <c r="U122" s="380">
        <f t="shared" si="80"/>
        <v>0</v>
      </c>
      <c r="V122" s="380">
        <f t="shared" si="80"/>
        <v>0</v>
      </c>
      <c r="W122" s="380">
        <f t="shared" si="80"/>
        <v>0</v>
      </c>
      <c r="X122" s="380">
        <f t="shared" si="80"/>
        <v>0</v>
      </c>
      <c r="Y122" s="380">
        <f t="shared" si="80"/>
        <v>0</v>
      </c>
      <c r="Z122" s="380">
        <f t="shared" si="80"/>
        <v>0</v>
      </c>
      <c r="AA122" s="380">
        <f t="shared" si="80"/>
        <v>0</v>
      </c>
      <c r="AB122" s="380">
        <f t="shared" si="80"/>
        <v>0</v>
      </c>
      <c r="AC122" s="380">
        <f t="shared" si="80"/>
        <v>0</v>
      </c>
      <c r="AD122" s="380">
        <f t="shared" si="80"/>
        <v>0</v>
      </c>
      <c r="AE122" s="380">
        <f t="shared" si="80"/>
        <v>0</v>
      </c>
      <c r="AF122" s="380">
        <f t="shared" si="80"/>
        <v>0</v>
      </c>
      <c r="AG122" s="380">
        <f t="shared" si="80"/>
        <v>0</v>
      </c>
      <c r="AH122" s="380">
        <f t="shared" si="80"/>
        <v>0</v>
      </c>
      <c r="AI122" s="380">
        <f t="shared" si="80"/>
        <v>0</v>
      </c>
      <c r="AJ122" s="380">
        <f t="shared" si="80"/>
        <v>0</v>
      </c>
      <c r="AK122" s="380">
        <f t="shared" si="80"/>
        <v>0</v>
      </c>
      <c r="AL122" s="380">
        <f t="shared" si="80"/>
        <v>0</v>
      </c>
      <c r="AM122" s="380">
        <f t="shared" si="80"/>
        <v>0</v>
      </c>
      <c r="AN122" s="380">
        <f t="shared" si="80"/>
        <v>0</v>
      </c>
      <c r="AO122" s="380">
        <f t="shared" si="80"/>
        <v>0</v>
      </c>
      <c r="AP122" s="380">
        <f t="shared" si="80"/>
        <v>0</v>
      </c>
      <c r="AQ122" s="380">
        <f t="shared" si="80"/>
        <v>0</v>
      </c>
      <c r="AR122" s="380">
        <f t="shared" si="80"/>
        <v>0</v>
      </c>
      <c r="AS122" s="380">
        <f t="shared" si="80"/>
        <v>0</v>
      </c>
      <c r="AT122" s="380">
        <f t="shared" si="80"/>
        <v>0</v>
      </c>
      <c r="AU122" s="380">
        <f t="shared" si="80"/>
        <v>0</v>
      </c>
      <c r="AV122" s="380">
        <f t="shared" si="80"/>
        <v>0</v>
      </c>
      <c r="AW122" s="380">
        <f t="shared" si="80"/>
        <v>0</v>
      </c>
      <c r="AX122" s="380">
        <f t="shared" si="80"/>
        <v>0</v>
      </c>
      <c r="AY122" s="380">
        <f t="shared" si="80"/>
        <v>0</v>
      </c>
      <c r="AZ122" s="380">
        <f t="shared" si="80"/>
        <v>0</v>
      </c>
      <c r="BA122" s="380">
        <f t="shared" si="80"/>
        <v>0</v>
      </c>
      <c r="BB122" s="380">
        <f t="shared" si="80"/>
        <v>0</v>
      </c>
    </row>
    <row r="123" spans="1:408" ht="16.5" customHeight="1">
      <c r="B123" s="381" t="s">
        <v>494</v>
      </c>
      <c r="C123" s="382">
        <f>(SUM(C120:C122)-(SUM(C118:C119)))</f>
        <v>0</v>
      </c>
      <c r="D123" s="383">
        <f>D81-D82+D122</f>
        <v>0</v>
      </c>
      <c r="E123" s="383">
        <f t="shared" ref="E123:BB123" si="81">E81-E82+E122</f>
        <v>0</v>
      </c>
      <c r="F123" s="383">
        <f t="shared" si="81"/>
        <v>0</v>
      </c>
      <c r="G123" s="383">
        <f t="shared" si="81"/>
        <v>0</v>
      </c>
      <c r="H123" s="383">
        <f t="shared" si="81"/>
        <v>0</v>
      </c>
      <c r="I123" s="383">
        <f t="shared" si="81"/>
        <v>0</v>
      </c>
      <c r="J123" s="383">
        <f t="shared" si="81"/>
        <v>0</v>
      </c>
      <c r="K123" s="383">
        <f t="shared" si="81"/>
        <v>0</v>
      </c>
      <c r="L123" s="383">
        <f t="shared" si="81"/>
        <v>0</v>
      </c>
      <c r="M123" s="383">
        <f t="shared" si="81"/>
        <v>0</v>
      </c>
      <c r="N123" s="383">
        <f t="shared" si="81"/>
        <v>0</v>
      </c>
      <c r="O123" s="383">
        <f t="shared" si="81"/>
        <v>0</v>
      </c>
      <c r="P123" s="383">
        <f t="shared" si="81"/>
        <v>0</v>
      </c>
      <c r="Q123" s="383">
        <f t="shared" si="81"/>
        <v>0</v>
      </c>
      <c r="R123" s="383">
        <f t="shared" si="81"/>
        <v>0</v>
      </c>
      <c r="S123" s="383">
        <f t="shared" si="81"/>
        <v>0</v>
      </c>
      <c r="T123" s="383">
        <f t="shared" si="81"/>
        <v>0</v>
      </c>
      <c r="U123" s="383">
        <f t="shared" si="81"/>
        <v>0</v>
      </c>
      <c r="V123" s="383">
        <f t="shared" si="81"/>
        <v>0</v>
      </c>
      <c r="W123" s="383">
        <f t="shared" si="81"/>
        <v>0</v>
      </c>
      <c r="X123" s="383">
        <f t="shared" si="81"/>
        <v>0</v>
      </c>
      <c r="Y123" s="383">
        <f t="shared" si="81"/>
        <v>0</v>
      </c>
      <c r="Z123" s="383">
        <f t="shared" si="81"/>
        <v>0</v>
      </c>
      <c r="AA123" s="383">
        <f t="shared" si="81"/>
        <v>0</v>
      </c>
      <c r="AB123" s="383">
        <f t="shared" si="81"/>
        <v>0</v>
      </c>
      <c r="AC123" s="383">
        <f t="shared" si="81"/>
        <v>0</v>
      </c>
      <c r="AD123" s="383">
        <f t="shared" si="81"/>
        <v>0</v>
      </c>
      <c r="AE123" s="383">
        <f t="shared" si="81"/>
        <v>0</v>
      </c>
      <c r="AF123" s="383">
        <f t="shared" si="81"/>
        <v>0</v>
      </c>
      <c r="AG123" s="383">
        <f t="shared" si="81"/>
        <v>0</v>
      </c>
      <c r="AH123" s="383">
        <f t="shared" si="81"/>
        <v>0</v>
      </c>
      <c r="AI123" s="383">
        <f t="shared" si="81"/>
        <v>0</v>
      </c>
      <c r="AJ123" s="383">
        <f t="shared" si="81"/>
        <v>0</v>
      </c>
      <c r="AK123" s="383">
        <f t="shared" si="81"/>
        <v>0</v>
      </c>
      <c r="AL123" s="383">
        <f t="shared" si="81"/>
        <v>0</v>
      </c>
      <c r="AM123" s="383">
        <f t="shared" si="81"/>
        <v>0</v>
      </c>
      <c r="AN123" s="383">
        <f t="shared" si="81"/>
        <v>0</v>
      </c>
      <c r="AO123" s="383">
        <f t="shared" si="81"/>
        <v>0</v>
      </c>
      <c r="AP123" s="383">
        <f t="shared" si="81"/>
        <v>0</v>
      </c>
      <c r="AQ123" s="383">
        <f t="shared" si="81"/>
        <v>0</v>
      </c>
      <c r="AR123" s="383">
        <f t="shared" si="81"/>
        <v>0</v>
      </c>
      <c r="AS123" s="383">
        <f t="shared" si="81"/>
        <v>0</v>
      </c>
      <c r="AT123" s="383">
        <f t="shared" si="81"/>
        <v>0</v>
      </c>
      <c r="AU123" s="383">
        <f t="shared" si="81"/>
        <v>0</v>
      </c>
      <c r="AV123" s="383">
        <f t="shared" si="81"/>
        <v>0</v>
      </c>
      <c r="AW123" s="383">
        <f t="shared" si="81"/>
        <v>0</v>
      </c>
      <c r="AX123" s="383">
        <f t="shared" si="81"/>
        <v>0</v>
      </c>
      <c r="AY123" s="383">
        <f t="shared" si="81"/>
        <v>0</v>
      </c>
      <c r="AZ123" s="383">
        <f t="shared" si="81"/>
        <v>0</v>
      </c>
      <c r="BA123" s="383">
        <f t="shared" si="81"/>
        <v>0</v>
      </c>
      <c r="BB123" s="383">
        <f t="shared" si="81"/>
        <v>0</v>
      </c>
    </row>
    <row r="124" spans="1:408" ht="15.75" thickBot="1">
      <c r="B124" s="368" t="s">
        <v>493</v>
      </c>
      <c r="C124" s="384">
        <f>C123</f>
        <v>0</v>
      </c>
      <c r="D124" s="384">
        <f>C124+D123</f>
        <v>0</v>
      </c>
      <c r="E124" s="384">
        <f t="shared" ref="E124" si="82">D124+E123</f>
        <v>0</v>
      </c>
      <c r="F124" s="384">
        <f t="shared" ref="F124" si="83">E124+F123</f>
        <v>0</v>
      </c>
      <c r="G124" s="384">
        <f t="shared" ref="G124" si="84">F124+G123</f>
        <v>0</v>
      </c>
      <c r="H124" s="384">
        <f t="shared" ref="H124" si="85">G124+H123</f>
        <v>0</v>
      </c>
      <c r="I124" s="384">
        <f t="shared" ref="I124" si="86">H124+I123</f>
        <v>0</v>
      </c>
      <c r="J124" s="384">
        <f t="shared" ref="J124" si="87">I124+J123</f>
        <v>0</v>
      </c>
      <c r="K124" s="384">
        <f t="shared" ref="K124" si="88">J124+K123</f>
        <v>0</v>
      </c>
      <c r="L124" s="384">
        <f t="shared" ref="L124" si="89">K124+L123</f>
        <v>0</v>
      </c>
      <c r="M124" s="384">
        <f t="shared" ref="M124" si="90">L124+M123</f>
        <v>0</v>
      </c>
      <c r="N124" s="384">
        <f t="shared" ref="N124" si="91">M124+N123</f>
        <v>0</v>
      </c>
      <c r="O124" s="384">
        <f t="shared" ref="O124" si="92">N124+O123</f>
        <v>0</v>
      </c>
      <c r="P124" s="384">
        <f t="shared" ref="P124" si="93">O124+P123</f>
        <v>0</v>
      </c>
      <c r="Q124" s="384">
        <f t="shared" ref="Q124" si="94">P124+Q123</f>
        <v>0</v>
      </c>
      <c r="R124" s="384">
        <f t="shared" ref="R124" si="95">Q124+R123</f>
        <v>0</v>
      </c>
      <c r="S124" s="384">
        <f t="shared" ref="S124" si="96">R124+S123</f>
        <v>0</v>
      </c>
      <c r="T124" s="384">
        <f t="shared" ref="T124" si="97">S124+T123</f>
        <v>0</v>
      </c>
      <c r="U124" s="384">
        <f t="shared" ref="U124" si="98">T124+U123</f>
        <v>0</v>
      </c>
      <c r="V124" s="384">
        <f t="shared" ref="V124" si="99">U124+V123</f>
        <v>0</v>
      </c>
      <c r="W124" s="384">
        <f t="shared" ref="W124" si="100">V124+W123</f>
        <v>0</v>
      </c>
      <c r="X124" s="384">
        <f t="shared" ref="X124" si="101">W124+X123</f>
        <v>0</v>
      </c>
      <c r="Y124" s="384">
        <f t="shared" ref="Y124" si="102">X124+Y123</f>
        <v>0</v>
      </c>
      <c r="Z124" s="384">
        <f t="shared" ref="Z124" si="103">Y124+Z123</f>
        <v>0</v>
      </c>
      <c r="AA124" s="384">
        <f t="shared" ref="AA124" si="104">Z124+AA123</f>
        <v>0</v>
      </c>
      <c r="AB124" s="384">
        <f t="shared" ref="AB124" si="105">AA124+AB123</f>
        <v>0</v>
      </c>
      <c r="AC124" s="384">
        <f t="shared" ref="AC124" si="106">AB124+AC123</f>
        <v>0</v>
      </c>
      <c r="AD124" s="384">
        <f t="shared" ref="AD124" si="107">AC124+AD123</f>
        <v>0</v>
      </c>
      <c r="AE124" s="384">
        <f t="shared" ref="AE124" si="108">AD124+AE123</f>
        <v>0</v>
      </c>
      <c r="AF124" s="384">
        <f t="shared" ref="AF124" si="109">AE124+AF123</f>
        <v>0</v>
      </c>
      <c r="AG124" s="384">
        <f t="shared" ref="AG124" si="110">AF124+AG123</f>
        <v>0</v>
      </c>
      <c r="AH124" s="384">
        <f t="shared" ref="AH124" si="111">AG124+AH123</f>
        <v>0</v>
      </c>
      <c r="AI124" s="384">
        <f t="shared" ref="AI124" si="112">AH124+AI123</f>
        <v>0</v>
      </c>
      <c r="AJ124" s="384">
        <f t="shared" ref="AJ124" si="113">AI124+AJ123</f>
        <v>0</v>
      </c>
      <c r="AK124" s="384">
        <f t="shared" ref="AK124" si="114">AJ124+AK123</f>
        <v>0</v>
      </c>
      <c r="AL124" s="384">
        <f t="shared" ref="AL124" si="115">AK124+AL123</f>
        <v>0</v>
      </c>
      <c r="AM124" s="384">
        <f t="shared" ref="AM124" si="116">AL124+AM123</f>
        <v>0</v>
      </c>
      <c r="AN124" s="384">
        <f t="shared" ref="AN124" si="117">AM124+AN123</f>
        <v>0</v>
      </c>
      <c r="AO124" s="384">
        <f t="shared" ref="AO124" si="118">AN124+AO123</f>
        <v>0</v>
      </c>
      <c r="AP124" s="384">
        <f t="shared" ref="AP124" si="119">AO124+AP123</f>
        <v>0</v>
      </c>
      <c r="AQ124" s="384">
        <f t="shared" ref="AQ124" si="120">AP124+AQ123</f>
        <v>0</v>
      </c>
      <c r="AR124" s="384">
        <f t="shared" ref="AR124" si="121">AQ124+AR123</f>
        <v>0</v>
      </c>
      <c r="AS124" s="384">
        <f t="shared" ref="AS124" si="122">AR124+AS123</f>
        <v>0</v>
      </c>
      <c r="AT124" s="384">
        <f t="shared" ref="AT124" si="123">AS124+AT123</f>
        <v>0</v>
      </c>
      <c r="AU124" s="384">
        <f t="shared" ref="AU124" si="124">AT124+AU123</f>
        <v>0</v>
      </c>
      <c r="AV124" s="384">
        <f t="shared" ref="AV124" si="125">AU124+AV123</f>
        <v>0</v>
      </c>
      <c r="AW124" s="384">
        <f t="shared" ref="AW124" si="126">AV124+AW123</f>
        <v>0</v>
      </c>
      <c r="AX124" s="384">
        <f t="shared" ref="AX124" si="127">AW124+AX123</f>
        <v>0</v>
      </c>
      <c r="AY124" s="384">
        <f t="shared" ref="AY124" si="128">AX124+AY123</f>
        <v>0</v>
      </c>
      <c r="AZ124" s="384">
        <f t="shared" ref="AZ124" si="129">AY124+AZ123</f>
        <v>0</v>
      </c>
      <c r="BA124" s="384">
        <f t="shared" ref="BA124" si="130">AZ124+BA123</f>
        <v>0</v>
      </c>
      <c r="BB124" s="384">
        <f t="shared" ref="BB124" si="131">BA124+BB123</f>
        <v>0</v>
      </c>
    </row>
    <row r="125" spans="1:408" s="425" customFormat="1" ht="16.5" customHeight="1">
      <c r="B125" s="423"/>
      <c r="C125" s="424" t="str">
        <f>IF(C124&gt;(0), "SI", "NO")</f>
        <v>NO</v>
      </c>
      <c r="D125" s="424" t="str">
        <f t="shared" ref="D125:BB125" si="132">IF(D124&gt;(0), "SI", "NO")</f>
        <v>NO</v>
      </c>
      <c r="E125" s="424" t="str">
        <f t="shared" si="132"/>
        <v>NO</v>
      </c>
      <c r="F125" s="424" t="str">
        <f t="shared" si="132"/>
        <v>NO</v>
      </c>
      <c r="G125" s="424" t="str">
        <f t="shared" si="132"/>
        <v>NO</v>
      </c>
      <c r="H125" s="424" t="str">
        <f t="shared" si="132"/>
        <v>NO</v>
      </c>
      <c r="I125" s="424" t="str">
        <f t="shared" si="132"/>
        <v>NO</v>
      </c>
      <c r="J125" s="424" t="str">
        <f t="shared" si="132"/>
        <v>NO</v>
      </c>
      <c r="K125" s="424" t="str">
        <f t="shared" si="132"/>
        <v>NO</v>
      </c>
      <c r="L125" s="424" t="str">
        <f t="shared" si="132"/>
        <v>NO</v>
      </c>
      <c r="M125" s="424" t="str">
        <f t="shared" si="132"/>
        <v>NO</v>
      </c>
      <c r="N125" s="424" t="str">
        <f t="shared" si="132"/>
        <v>NO</v>
      </c>
      <c r="O125" s="424" t="str">
        <f t="shared" si="132"/>
        <v>NO</v>
      </c>
      <c r="P125" s="424" t="str">
        <f t="shared" si="132"/>
        <v>NO</v>
      </c>
      <c r="Q125" s="424" t="str">
        <f t="shared" si="132"/>
        <v>NO</v>
      </c>
      <c r="R125" s="424" t="str">
        <f t="shared" si="132"/>
        <v>NO</v>
      </c>
      <c r="S125" s="424" t="str">
        <f t="shared" si="132"/>
        <v>NO</v>
      </c>
      <c r="T125" s="424" t="str">
        <f t="shared" si="132"/>
        <v>NO</v>
      </c>
      <c r="U125" s="424" t="str">
        <f t="shared" si="132"/>
        <v>NO</v>
      </c>
      <c r="V125" s="424" t="str">
        <f t="shared" si="132"/>
        <v>NO</v>
      </c>
      <c r="W125" s="424" t="str">
        <f t="shared" si="132"/>
        <v>NO</v>
      </c>
      <c r="X125" s="424" t="str">
        <f t="shared" si="132"/>
        <v>NO</v>
      </c>
      <c r="Y125" s="424" t="str">
        <f t="shared" si="132"/>
        <v>NO</v>
      </c>
      <c r="Z125" s="424" t="str">
        <f t="shared" si="132"/>
        <v>NO</v>
      </c>
      <c r="AA125" s="424" t="str">
        <f t="shared" si="132"/>
        <v>NO</v>
      </c>
      <c r="AB125" s="424" t="str">
        <f t="shared" si="132"/>
        <v>NO</v>
      </c>
      <c r="AC125" s="424" t="str">
        <f t="shared" si="132"/>
        <v>NO</v>
      </c>
      <c r="AD125" s="424" t="str">
        <f t="shared" si="132"/>
        <v>NO</v>
      </c>
      <c r="AE125" s="424" t="str">
        <f t="shared" si="132"/>
        <v>NO</v>
      </c>
      <c r="AF125" s="424" t="str">
        <f t="shared" si="132"/>
        <v>NO</v>
      </c>
      <c r="AG125" s="424" t="str">
        <f t="shared" si="132"/>
        <v>NO</v>
      </c>
      <c r="AH125" s="424" t="str">
        <f t="shared" si="132"/>
        <v>NO</v>
      </c>
      <c r="AI125" s="424" t="str">
        <f t="shared" si="132"/>
        <v>NO</v>
      </c>
      <c r="AJ125" s="424" t="str">
        <f t="shared" si="132"/>
        <v>NO</v>
      </c>
      <c r="AK125" s="424" t="str">
        <f t="shared" si="132"/>
        <v>NO</v>
      </c>
      <c r="AL125" s="424" t="str">
        <f t="shared" si="132"/>
        <v>NO</v>
      </c>
      <c r="AM125" s="424" t="str">
        <f t="shared" si="132"/>
        <v>NO</v>
      </c>
      <c r="AN125" s="424" t="str">
        <f t="shared" si="132"/>
        <v>NO</v>
      </c>
      <c r="AO125" s="424" t="str">
        <f t="shared" si="132"/>
        <v>NO</v>
      </c>
      <c r="AP125" s="424" t="str">
        <f t="shared" si="132"/>
        <v>NO</v>
      </c>
      <c r="AQ125" s="424" t="str">
        <f t="shared" si="132"/>
        <v>NO</v>
      </c>
      <c r="AR125" s="424" t="str">
        <f t="shared" si="132"/>
        <v>NO</v>
      </c>
      <c r="AS125" s="424" t="str">
        <f t="shared" si="132"/>
        <v>NO</v>
      </c>
      <c r="AT125" s="424" t="str">
        <f t="shared" si="132"/>
        <v>NO</v>
      </c>
      <c r="AU125" s="424" t="str">
        <f t="shared" si="132"/>
        <v>NO</v>
      </c>
      <c r="AV125" s="424" t="str">
        <f t="shared" si="132"/>
        <v>NO</v>
      </c>
      <c r="AW125" s="424" t="str">
        <f t="shared" si="132"/>
        <v>NO</v>
      </c>
      <c r="AX125" s="424" t="str">
        <f t="shared" si="132"/>
        <v>NO</v>
      </c>
      <c r="AY125" s="424" t="str">
        <f t="shared" si="132"/>
        <v>NO</v>
      </c>
      <c r="AZ125" s="424" t="str">
        <f t="shared" si="132"/>
        <v>NO</v>
      </c>
      <c r="BA125" s="424" t="str">
        <f t="shared" si="132"/>
        <v>NO</v>
      </c>
      <c r="BB125" s="424" t="str">
        <f t="shared" si="132"/>
        <v>NO</v>
      </c>
      <c r="BC125" s="425" t="e">
        <f>IF(BC124&gt;#REF!, "SI", "NO")</f>
        <v>#REF!</v>
      </c>
      <c r="IJ125" s="374"/>
      <c r="IK125" s="374"/>
      <c r="IL125" s="374"/>
      <c r="IM125" s="374"/>
      <c r="IN125" s="374"/>
      <c r="IO125" s="374"/>
      <c r="IP125" s="374"/>
      <c r="IQ125" s="374"/>
      <c r="IR125" s="374"/>
      <c r="IS125" s="374"/>
      <c r="IT125" s="374"/>
      <c r="IU125" s="374"/>
      <c r="IV125" s="374"/>
      <c r="IW125" s="374"/>
      <c r="IX125" s="374"/>
      <c r="IY125" s="374"/>
      <c r="IZ125" s="374"/>
      <c r="JA125" s="374"/>
      <c r="JB125" s="374"/>
      <c r="JC125" s="374"/>
      <c r="JD125" s="374"/>
      <c r="JE125" s="374"/>
      <c r="JF125" s="374"/>
      <c r="JG125" s="374"/>
      <c r="JH125" s="374"/>
      <c r="JI125" s="374"/>
      <c r="JJ125" s="374"/>
      <c r="JK125" s="374"/>
      <c r="JL125" s="374"/>
      <c r="JM125" s="374"/>
      <c r="JN125" s="374"/>
      <c r="JO125" s="374"/>
      <c r="JP125" s="374"/>
      <c r="JQ125" s="374"/>
      <c r="JR125" s="374"/>
      <c r="JS125" s="374"/>
      <c r="JT125" s="374"/>
      <c r="JU125" s="374"/>
      <c r="JV125" s="374"/>
      <c r="JW125" s="374"/>
      <c r="JX125" s="374"/>
      <c r="JY125" s="374"/>
      <c r="JZ125" s="374"/>
      <c r="KA125" s="374"/>
      <c r="KB125" s="374"/>
      <c r="KC125" s="374"/>
      <c r="KD125" s="374"/>
      <c r="KE125" s="374"/>
      <c r="KF125" s="374"/>
      <c r="KG125" s="374"/>
      <c r="KH125" s="374"/>
      <c r="KI125" s="374"/>
      <c r="KJ125" s="374"/>
      <c r="KK125" s="374"/>
      <c r="KL125" s="374"/>
      <c r="KM125" s="374"/>
      <c r="KN125" s="374"/>
      <c r="KO125" s="374"/>
      <c r="KP125" s="374"/>
      <c r="KQ125" s="374"/>
      <c r="KR125" s="374"/>
      <c r="KS125" s="374"/>
      <c r="KT125" s="374"/>
      <c r="KU125" s="374"/>
      <c r="KV125" s="374"/>
      <c r="KW125" s="374"/>
      <c r="KX125" s="374"/>
      <c r="KY125" s="374"/>
      <c r="KZ125" s="374"/>
      <c r="LA125" s="374"/>
      <c r="LB125" s="374"/>
      <c r="LC125" s="374"/>
      <c r="LD125" s="374"/>
      <c r="LE125" s="374"/>
      <c r="LF125" s="374"/>
      <c r="LG125" s="374"/>
      <c r="LH125" s="374"/>
      <c r="LI125" s="374"/>
      <c r="LJ125" s="374"/>
      <c r="LK125" s="374"/>
      <c r="LL125" s="374"/>
      <c r="LM125" s="374"/>
      <c r="LN125" s="374"/>
      <c r="LO125" s="374"/>
      <c r="LP125" s="374"/>
      <c r="LQ125" s="374"/>
      <c r="LR125" s="374"/>
      <c r="LS125" s="374"/>
      <c r="LT125" s="374"/>
      <c r="LU125" s="374"/>
      <c r="LV125" s="374"/>
      <c r="LW125" s="374"/>
      <c r="LX125" s="374"/>
      <c r="LY125" s="374"/>
      <c r="LZ125" s="374"/>
      <c r="MA125" s="374"/>
      <c r="MB125" s="374"/>
      <c r="MC125" s="374"/>
      <c r="MD125" s="374"/>
      <c r="ME125" s="374"/>
      <c r="MF125" s="374"/>
    </row>
    <row r="126" spans="1:408" s="424" customFormat="1" ht="15.75" thickBot="1">
      <c r="B126" s="426"/>
      <c r="D126" s="457" t="s">
        <v>2</v>
      </c>
      <c r="E126" s="457" t="s">
        <v>1</v>
      </c>
      <c r="F126" s="457" t="s">
        <v>3</v>
      </c>
      <c r="G126" s="457" t="s">
        <v>4</v>
      </c>
      <c r="H126" s="457" t="s">
        <v>5</v>
      </c>
      <c r="I126" s="457" t="s">
        <v>6</v>
      </c>
      <c r="J126" s="457" t="s">
        <v>7</v>
      </c>
      <c r="K126" s="457" t="s">
        <v>8</v>
      </c>
      <c r="L126" s="457" t="s">
        <v>9</v>
      </c>
      <c r="M126" s="457" t="s">
        <v>10</v>
      </c>
      <c r="N126" s="457" t="s">
        <v>11</v>
      </c>
      <c r="O126" s="457" t="s">
        <v>12</v>
      </c>
      <c r="P126" s="457" t="s">
        <v>13</v>
      </c>
      <c r="Q126" s="457" t="s">
        <v>14</v>
      </c>
      <c r="R126" s="457" t="s">
        <v>15</v>
      </c>
      <c r="S126" s="457" t="s">
        <v>16</v>
      </c>
      <c r="T126" s="457" t="s">
        <v>17</v>
      </c>
      <c r="U126" s="457" t="s">
        <v>18</v>
      </c>
      <c r="V126" s="457" t="s">
        <v>19</v>
      </c>
      <c r="W126" s="457" t="s">
        <v>20</v>
      </c>
      <c r="X126" s="457" t="s">
        <v>21</v>
      </c>
      <c r="Y126" s="457" t="s">
        <v>22</v>
      </c>
      <c r="Z126" s="457" t="s">
        <v>23</v>
      </c>
      <c r="AA126" s="457" t="s">
        <v>24</v>
      </c>
      <c r="AB126" s="457" t="s">
        <v>25</v>
      </c>
      <c r="AC126" s="457" t="s">
        <v>26</v>
      </c>
      <c r="AD126" s="457" t="s">
        <v>27</v>
      </c>
      <c r="AE126" s="457" t="s">
        <v>28</v>
      </c>
      <c r="AF126" s="457" t="s">
        <v>29</v>
      </c>
      <c r="AG126" s="457" t="s">
        <v>30</v>
      </c>
      <c r="AH126" s="457" t="s">
        <v>31</v>
      </c>
      <c r="AI126" s="457" t="s">
        <v>32</v>
      </c>
      <c r="AJ126" s="457" t="s">
        <v>33</v>
      </c>
      <c r="AK126" s="457" t="s">
        <v>34</v>
      </c>
      <c r="AL126" s="457" t="s">
        <v>35</v>
      </c>
      <c r="AM126" s="457" t="s">
        <v>36</v>
      </c>
      <c r="AN126" s="457" t="s">
        <v>37</v>
      </c>
      <c r="AO126" s="457" t="s">
        <v>38</v>
      </c>
      <c r="AP126" s="457" t="s">
        <v>39</v>
      </c>
      <c r="AQ126" s="457" t="s">
        <v>40</v>
      </c>
      <c r="AR126" s="457" t="s">
        <v>41</v>
      </c>
      <c r="AS126" s="457" t="s">
        <v>42</v>
      </c>
      <c r="AT126" s="457" t="s">
        <v>43</v>
      </c>
      <c r="AU126" s="457" t="s">
        <v>44</v>
      </c>
      <c r="AV126" s="457" t="s">
        <v>45</v>
      </c>
      <c r="AW126" s="457" t="s">
        <v>46</v>
      </c>
      <c r="AX126" s="457" t="s">
        <v>47</v>
      </c>
      <c r="AY126" s="457" t="s">
        <v>48</v>
      </c>
      <c r="AZ126" s="457" t="s">
        <v>49</v>
      </c>
      <c r="BA126" s="457" t="s">
        <v>50</v>
      </c>
      <c r="BB126" s="457" t="s">
        <v>51</v>
      </c>
      <c r="BC126" s="457" t="s">
        <v>60</v>
      </c>
      <c r="IJ126" s="427"/>
      <c r="IK126" s="427"/>
      <c r="IL126" s="427"/>
      <c r="IM126" s="427"/>
      <c r="IN126" s="427"/>
      <c r="IO126" s="427"/>
      <c r="IP126" s="427"/>
      <c r="IQ126" s="427"/>
      <c r="IR126" s="427"/>
      <c r="IS126" s="427"/>
      <c r="IT126" s="427"/>
      <c r="IU126" s="427"/>
      <c r="IV126" s="427"/>
      <c r="IW126" s="427"/>
      <c r="IX126" s="427"/>
      <c r="IY126" s="427"/>
      <c r="IZ126" s="427"/>
      <c r="JA126" s="427"/>
      <c r="JB126" s="427"/>
      <c r="JC126" s="427"/>
      <c r="JD126" s="427"/>
      <c r="JE126" s="427"/>
      <c r="JF126" s="427"/>
      <c r="JG126" s="427"/>
      <c r="JH126" s="427"/>
      <c r="JI126" s="427"/>
      <c r="JJ126" s="427"/>
      <c r="JK126" s="427"/>
      <c r="JL126" s="427"/>
      <c r="JM126" s="427"/>
      <c r="JN126" s="427"/>
      <c r="JO126" s="427"/>
      <c r="JP126" s="427"/>
      <c r="JQ126" s="427"/>
      <c r="JR126" s="427"/>
      <c r="JS126" s="427"/>
      <c r="JT126" s="427"/>
      <c r="JU126" s="427"/>
      <c r="JV126" s="427"/>
      <c r="JW126" s="427"/>
      <c r="JX126" s="427"/>
      <c r="JY126" s="427"/>
      <c r="JZ126" s="427"/>
      <c r="KA126" s="427"/>
      <c r="KB126" s="427"/>
      <c r="KC126" s="427"/>
      <c r="KD126" s="427"/>
      <c r="KE126" s="427"/>
      <c r="KF126" s="427"/>
      <c r="KG126" s="427"/>
      <c r="KH126" s="427"/>
      <c r="KI126" s="427"/>
      <c r="KJ126" s="427"/>
      <c r="KK126" s="427"/>
      <c r="KL126" s="427"/>
      <c r="KM126" s="427"/>
      <c r="KN126" s="427"/>
      <c r="KO126" s="427"/>
      <c r="KP126" s="427"/>
      <c r="KQ126" s="427"/>
      <c r="KR126" s="427"/>
      <c r="KS126" s="427"/>
      <c r="KT126" s="427"/>
      <c r="KU126" s="427"/>
      <c r="KV126" s="427"/>
      <c r="KW126" s="427"/>
      <c r="KX126" s="427"/>
      <c r="KY126" s="427"/>
      <c r="KZ126" s="427"/>
      <c r="LA126" s="427"/>
      <c r="LB126" s="427"/>
      <c r="LC126" s="427"/>
      <c r="LD126" s="427"/>
      <c r="LE126" s="427"/>
      <c r="LF126" s="427"/>
      <c r="LG126" s="427"/>
      <c r="LH126" s="427"/>
      <c r="LI126" s="427"/>
      <c r="LJ126" s="427"/>
      <c r="LK126" s="427"/>
      <c r="LL126" s="427"/>
      <c r="LM126" s="427"/>
      <c r="LN126" s="427"/>
      <c r="LO126" s="427"/>
      <c r="LP126" s="427"/>
      <c r="LQ126" s="427"/>
      <c r="LR126" s="427"/>
      <c r="LS126" s="427"/>
      <c r="LT126" s="427"/>
      <c r="LU126" s="427"/>
      <c r="LV126" s="427"/>
      <c r="LW126" s="427"/>
      <c r="LX126" s="427"/>
      <c r="LY126" s="427"/>
      <c r="LZ126" s="427"/>
      <c r="MA126" s="427"/>
      <c r="MB126" s="427"/>
      <c r="MC126" s="427"/>
      <c r="MD126" s="427"/>
      <c r="ME126" s="427"/>
      <c r="MF126" s="427"/>
    </row>
    <row r="127" spans="1:408" s="386" customFormat="1" ht="27" thickBot="1">
      <c r="B127" s="441" t="s">
        <v>497</v>
      </c>
      <c r="C127" s="409" t="e">
        <f>HLOOKUP("SI",C125:BB126,2,0)</f>
        <v>#N/A</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5"/>
      <c r="BT127" s="305"/>
      <c r="BU127" s="305"/>
      <c r="BV127" s="305"/>
      <c r="BW127" s="305"/>
      <c r="BX127" s="305"/>
      <c r="BY127" s="305"/>
      <c r="BZ127" s="305"/>
      <c r="CA127" s="305"/>
      <c r="CB127" s="305"/>
      <c r="CC127" s="305"/>
      <c r="CD127" s="305"/>
      <c r="CE127" s="305"/>
      <c r="CF127" s="305"/>
      <c r="CG127" s="305"/>
      <c r="CH127" s="305"/>
      <c r="CI127" s="305"/>
      <c r="CJ127" s="305"/>
      <c r="CK127" s="305"/>
      <c r="CL127" s="305"/>
      <c r="CM127" s="305"/>
      <c r="CN127" s="305"/>
      <c r="CO127" s="305"/>
      <c r="CP127" s="305"/>
      <c r="CQ127" s="305"/>
      <c r="CR127" s="305"/>
      <c r="CS127" s="305"/>
      <c r="CT127" s="305"/>
      <c r="CU127" s="305"/>
      <c r="CV127" s="305"/>
      <c r="CW127" s="305"/>
      <c r="CX127" s="305"/>
      <c r="CY127" s="305"/>
      <c r="CZ127" s="305"/>
      <c r="DA127" s="305"/>
      <c r="DB127" s="305"/>
      <c r="DC127" s="305"/>
      <c r="DD127" s="305"/>
      <c r="DE127" s="305"/>
      <c r="DF127" s="305"/>
      <c r="DG127" s="305"/>
      <c r="DH127" s="305"/>
      <c r="DI127" s="305"/>
      <c r="DJ127" s="305"/>
      <c r="DK127" s="305"/>
      <c r="DL127" s="305"/>
      <c r="DM127" s="305"/>
      <c r="DN127" s="305"/>
      <c r="DO127" s="305"/>
      <c r="DP127" s="305"/>
      <c r="DQ127" s="305"/>
      <c r="DR127" s="305"/>
      <c r="DS127" s="305"/>
      <c r="DT127" s="305"/>
      <c r="DU127" s="305"/>
      <c r="DV127" s="305"/>
      <c r="DW127" s="305"/>
      <c r="DX127" s="305"/>
      <c r="DY127" s="305"/>
      <c r="DZ127" s="305"/>
      <c r="EA127" s="305"/>
      <c r="EB127" s="305"/>
      <c r="EC127" s="305"/>
      <c r="ED127" s="305"/>
      <c r="EE127" s="305"/>
      <c r="EF127" s="305"/>
      <c r="EG127" s="305"/>
      <c r="EH127" s="305"/>
      <c r="EI127" s="305"/>
      <c r="EJ127" s="305"/>
      <c r="EK127" s="305"/>
      <c r="EL127" s="305"/>
      <c r="EM127" s="305"/>
      <c r="EN127" s="305"/>
      <c r="EO127" s="305"/>
      <c r="EP127" s="305"/>
      <c r="EQ127" s="305"/>
      <c r="ER127" s="305"/>
      <c r="ES127" s="305"/>
      <c r="ET127" s="305"/>
      <c r="EU127" s="305"/>
      <c r="EV127" s="305"/>
      <c r="EW127" s="305"/>
      <c r="EX127" s="305"/>
      <c r="EY127" s="305"/>
      <c r="EZ127" s="305"/>
      <c r="FA127" s="305"/>
      <c r="FB127" s="305"/>
      <c r="FC127" s="305"/>
      <c r="FD127" s="305"/>
      <c r="FE127" s="305"/>
      <c r="FF127" s="305"/>
      <c r="FG127" s="305"/>
      <c r="FH127" s="305"/>
      <c r="FI127" s="305"/>
      <c r="FJ127" s="305"/>
      <c r="FK127" s="305"/>
      <c r="FL127" s="305"/>
      <c r="FM127" s="305"/>
      <c r="FN127" s="305"/>
      <c r="FO127" s="305"/>
      <c r="FP127" s="305"/>
      <c r="FQ127" s="305"/>
      <c r="FR127" s="305"/>
      <c r="FS127" s="305"/>
      <c r="FT127" s="305"/>
      <c r="FU127" s="305"/>
      <c r="FV127" s="305"/>
      <c r="FW127" s="305"/>
      <c r="FX127" s="305"/>
      <c r="FY127" s="305"/>
      <c r="FZ127" s="305"/>
      <c r="GA127" s="305"/>
      <c r="GB127" s="305"/>
      <c r="GC127" s="305"/>
      <c r="GD127" s="305"/>
      <c r="GE127" s="305"/>
      <c r="GF127" s="305"/>
      <c r="GG127" s="305"/>
      <c r="GH127" s="305"/>
      <c r="GI127" s="305"/>
      <c r="GJ127" s="305"/>
      <c r="GK127" s="305"/>
      <c r="GL127" s="305"/>
      <c r="GM127" s="305"/>
      <c r="GN127" s="305"/>
      <c r="GO127" s="305"/>
      <c r="GP127" s="305"/>
      <c r="GQ127" s="305"/>
      <c r="GR127" s="305"/>
      <c r="GS127" s="305"/>
      <c r="GT127" s="305"/>
      <c r="GU127" s="305"/>
      <c r="GV127" s="305"/>
      <c r="GW127" s="305"/>
      <c r="GX127" s="305"/>
      <c r="GY127" s="305"/>
      <c r="GZ127" s="305"/>
      <c r="HA127" s="305"/>
      <c r="HB127" s="305"/>
      <c r="HC127" s="305"/>
      <c r="HD127" s="305"/>
      <c r="HE127" s="305"/>
      <c r="HF127" s="305"/>
      <c r="HG127" s="305"/>
      <c r="HH127" s="305"/>
      <c r="HI127" s="305"/>
      <c r="HJ127" s="305"/>
      <c r="HK127" s="305"/>
      <c r="HL127" s="305"/>
      <c r="HM127" s="305"/>
      <c r="HN127" s="305"/>
      <c r="HO127" s="305"/>
      <c r="HP127" s="305"/>
      <c r="HQ127" s="305"/>
      <c r="HR127" s="305"/>
      <c r="HS127" s="305"/>
      <c r="HT127" s="305"/>
      <c r="HU127" s="305"/>
      <c r="HV127" s="305"/>
      <c r="HW127" s="305"/>
      <c r="HX127" s="305"/>
      <c r="HY127" s="305"/>
      <c r="HZ127" s="305"/>
      <c r="IA127" s="305"/>
      <c r="IB127" s="305"/>
      <c r="IC127" s="305"/>
      <c r="ID127" s="305"/>
      <c r="IE127" s="305"/>
      <c r="IF127" s="305"/>
      <c r="IG127" s="305"/>
      <c r="IH127" s="305"/>
      <c r="II127" s="305"/>
      <c r="IJ127" s="385"/>
      <c r="IK127" s="385"/>
      <c r="IL127" s="385"/>
      <c r="IM127" s="385"/>
      <c r="IN127" s="385"/>
      <c r="IO127" s="385"/>
      <c r="IP127" s="385"/>
      <c r="IQ127" s="385"/>
      <c r="IR127" s="385"/>
      <c r="IS127" s="385"/>
      <c r="IT127" s="385"/>
      <c r="IU127" s="385"/>
      <c r="IV127" s="385"/>
      <c r="IW127" s="385"/>
      <c r="IX127" s="385"/>
      <c r="IY127" s="385"/>
      <c r="IZ127" s="385"/>
      <c r="JA127" s="385"/>
      <c r="JB127" s="385"/>
      <c r="JC127" s="385"/>
      <c r="JD127" s="385"/>
      <c r="JE127" s="385"/>
      <c r="JF127" s="385"/>
      <c r="JG127" s="385"/>
      <c r="JH127" s="385"/>
      <c r="JI127" s="385"/>
      <c r="JJ127" s="385"/>
      <c r="JK127" s="385"/>
      <c r="JL127" s="385"/>
      <c r="JM127" s="385"/>
      <c r="JN127" s="385"/>
      <c r="JO127" s="385"/>
      <c r="JP127" s="385"/>
      <c r="JQ127" s="385"/>
      <c r="JR127" s="385"/>
      <c r="JS127" s="385"/>
      <c r="JT127" s="385"/>
      <c r="JU127" s="385"/>
      <c r="JV127" s="385"/>
      <c r="JW127" s="385"/>
      <c r="JX127" s="385"/>
      <c r="JY127" s="385"/>
      <c r="JZ127" s="385"/>
      <c r="KA127" s="385"/>
      <c r="KB127" s="385"/>
      <c r="KC127" s="385"/>
      <c r="KD127" s="385"/>
      <c r="KE127" s="385"/>
      <c r="KF127" s="385"/>
      <c r="KG127" s="385"/>
      <c r="KH127" s="385"/>
      <c r="KI127" s="385"/>
      <c r="KJ127" s="385"/>
      <c r="KK127" s="385"/>
      <c r="KL127" s="385"/>
      <c r="KM127" s="385"/>
      <c r="KN127" s="385"/>
      <c r="KO127" s="385"/>
      <c r="KP127" s="385"/>
      <c r="KQ127" s="385"/>
      <c r="KR127" s="385"/>
      <c r="KS127" s="385"/>
      <c r="KT127" s="385"/>
      <c r="KU127" s="385"/>
      <c r="KV127" s="385"/>
      <c r="KW127" s="385"/>
      <c r="KX127" s="385"/>
      <c r="KY127" s="385"/>
      <c r="KZ127" s="385"/>
      <c r="LA127" s="385"/>
      <c r="LB127" s="385"/>
      <c r="LC127" s="385"/>
      <c r="LD127" s="385"/>
      <c r="LE127" s="385"/>
      <c r="LF127" s="385"/>
      <c r="LG127" s="385"/>
      <c r="LH127" s="385"/>
      <c r="LI127" s="385"/>
      <c r="LJ127" s="385"/>
      <c r="LK127" s="385"/>
      <c r="LL127" s="385"/>
      <c r="LM127" s="385"/>
      <c r="LN127" s="385"/>
      <c r="LO127" s="385"/>
      <c r="LP127" s="385"/>
      <c r="LQ127" s="385"/>
      <c r="LR127" s="385"/>
      <c r="LS127" s="385"/>
      <c r="LT127" s="385"/>
      <c r="LU127" s="385"/>
      <c r="LV127" s="385"/>
      <c r="LW127" s="385"/>
      <c r="LX127" s="385"/>
      <c r="LY127" s="385"/>
      <c r="LZ127" s="385"/>
      <c r="MA127" s="385"/>
      <c r="MB127" s="385"/>
      <c r="MC127" s="385"/>
      <c r="MD127" s="385"/>
      <c r="ME127" s="385"/>
      <c r="MF127" s="385"/>
      <c r="MG127" s="305"/>
      <c r="MH127" s="305"/>
      <c r="MI127" s="305"/>
      <c r="MJ127" s="305"/>
      <c r="MK127" s="305"/>
      <c r="ML127" s="305"/>
      <c r="MM127" s="305"/>
      <c r="MN127" s="305"/>
      <c r="MO127" s="305"/>
      <c r="MP127" s="305"/>
      <c r="MQ127" s="305"/>
      <c r="MR127" s="305"/>
      <c r="MS127" s="305"/>
      <c r="MT127" s="305"/>
      <c r="MU127" s="305"/>
      <c r="MV127" s="305"/>
      <c r="MW127" s="305"/>
      <c r="MX127" s="305"/>
      <c r="MY127" s="305"/>
      <c r="MZ127" s="305"/>
      <c r="NA127" s="305"/>
      <c r="NB127" s="305"/>
      <c r="NC127" s="305"/>
      <c r="ND127" s="305"/>
      <c r="NE127" s="305"/>
      <c r="NF127" s="305"/>
      <c r="NG127" s="305"/>
      <c r="NH127" s="305"/>
      <c r="NI127" s="305"/>
      <c r="NJ127" s="305"/>
      <c r="NK127" s="305"/>
      <c r="NL127" s="305"/>
      <c r="NM127" s="305"/>
      <c r="NN127" s="305"/>
      <c r="NO127" s="305"/>
      <c r="NP127" s="305"/>
      <c r="NQ127" s="305"/>
      <c r="NR127" s="305"/>
      <c r="NS127" s="305"/>
      <c r="NT127" s="305"/>
      <c r="NU127" s="305"/>
      <c r="NV127" s="305"/>
      <c r="NW127" s="305"/>
      <c r="NX127" s="305"/>
      <c r="NY127" s="305"/>
      <c r="NZ127" s="305"/>
      <c r="OA127" s="305"/>
      <c r="OB127" s="305"/>
      <c r="OC127" s="305"/>
      <c r="OD127" s="305"/>
      <c r="OE127" s="305"/>
      <c r="OF127" s="305"/>
      <c r="OG127" s="305"/>
      <c r="OH127" s="305"/>
      <c r="OI127" s="305"/>
      <c r="OJ127" s="305"/>
      <c r="OK127" s="305"/>
      <c r="OL127" s="305"/>
      <c r="OM127" s="305"/>
      <c r="ON127" s="305"/>
      <c r="OO127" s="305"/>
      <c r="OP127" s="305"/>
      <c r="OQ127" s="305"/>
      <c r="OR127" s="305"/>
    </row>
    <row r="128" spans="1:408" s="386" customFormat="1" ht="27" thickBot="1">
      <c r="B128" s="441" t="s">
        <v>499</v>
      </c>
      <c r="C128" s="408">
        <f>NPV(D55,C123:BB123)</f>
        <v>0</v>
      </c>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5"/>
      <c r="CD128" s="305"/>
      <c r="CE128" s="305"/>
      <c r="CF128" s="305"/>
      <c r="CG128" s="305"/>
      <c r="CH128" s="305"/>
      <c r="CI128" s="305"/>
      <c r="CJ128" s="305"/>
      <c r="CK128" s="305"/>
      <c r="CL128" s="305"/>
      <c r="CM128" s="305"/>
      <c r="CN128" s="305"/>
      <c r="CO128" s="305"/>
      <c r="CP128" s="305"/>
      <c r="CQ128" s="305"/>
      <c r="CR128" s="305"/>
      <c r="CS128" s="305"/>
      <c r="CT128" s="305"/>
      <c r="CU128" s="305"/>
      <c r="CV128" s="305"/>
      <c r="CW128" s="305"/>
      <c r="CX128" s="305"/>
      <c r="CY128" s="305"/>
      <c r="CZ128" s="305"/>
      <c r="DA128" s="305"/>
      <c r="DB128" s="305"/>
      <c r="DC128" s="305"/>
      <c r="DD128" s="305"/>
      <c r="DE128" s="305"/>
      <c r="DF128" s="305"/>
      <c r="DG128" s="305"/>
      <c r="DH128" s="305"/>
      <c r="DI128" s="305"/>
      <c r="DJ128" s="305"/>
      <c r="DK128" s="305"/>
      <c r="DL128" s="305"/>
      <c r="DM128" s="305"/>
      <c r="DN128" s="305"/>
      <c r="DO128" s="305"/>
      <c r="DP128" s="305"/>
      <c r="DQ128" s="305"/>
      <c r="DR128" s="305"/>
      <c r="DS128" s="305"/>
      <c r="DT128" s="305"/>
      <c r="DU128" s="305"/>
      <c r="DV128" s="305"/>
      <c r="DW128" s="305"/>
      <c r="DX128" s="305"/>
      <c r="DY128" s="305"/>
      <c r="DZ128" s="305"/>
      <c r="EA128" s="305"/>
      <c r="EB128" s="305"/>
      <c r="EC128" s="305"/>
      <c r="ED128" s="305"/>
      <c r="EE128" s="305"/>
      <c r="EF128" s="305"/>
      <c r="EG128" s="305"/>
      <c r="EH128" s="305"/>
      <c r="EI128" s="305"/>
      <c r="EJ128" s="305"/>
      <c r="EK128" s="305"/>
      <c r="EL128" s="305"/>
      <c r="EM128" s="305"/>
      <c r="EN128" s="305"/>
      <c r="EO128" s="305"/>
      <c r="EP128" s="305"/>
      <c r="EQ128" s="305"/>
      <c r="ER128" s="305"/>
      <c r="ES128" s="305"/>
      <c r="ET128" s="305"/>
      <c r="EU128" s="305"/>
      <c r="EV128" s="305"/>
      <c r="EW128" s="305"/>
      <c r="EX128" s="305"/>
      <c r="EY128" s="305"/>
      <c r="EZ128" s="305"/>
      <c r="FA128" s="305"/>
      <c r="FB128" s="305"/>
      <c r="FC128" s="305"/>
      <c r="FD128" s="305"/>
      <c r="FE128" s="305"/>
      <c r="FF128" s="305"/>
      <c r="FG128" s="305"/>
      <c r="FH128" s="305"/>
      <c r="FI128" s="305"/>
      <c r="FJ128" s="305"/>
      <c r="FK128" s="305"/>
      <c r="FL128" s="305"/>
      <c r="FM128" s="305"/>
      <c r="FN128" s="305"/>
      <c r="FO128" s="305"/>
      <c r="FP128" s="305"/>
      <c r="FQ128" s="305"/>
      <c r="FR128" s="305"/>
      <c r="FS128" s="305"/>
      <c r="FT128" s="305"/>
      <c r="FU128" s="305"/>
      <c r="FV128" s="305"/>
      <c r="FW128" s="305"/>
      <c r="FX128" s="305"/>
      <c r="FY128" s="305"/>
      <c r="FZ128" s="305"/>
      <c r="GA128" s="305"/>
      <c r="GB128" s="305"/>
      <c r="GC128" s="305"/>
      <c r="GD128" s="305"/>
      <c r="GE128" s="305"/>
      <c r="GF128" s="305"/>
      <c r="GG128" s="305"/>
      <c r="GH128" s="305"/>
      <c r="GI128" s="305"/>
      <c r="GJ128" s="305"/>
      <c r="GK128" s="305"/>
      <c r="GL128" s="305"/>
      <c r="GM128" s="305"/>
      <c r="GN128" s="305"/>
      <c r="GO128" s="305"/>
      <c r="GP128" s="305"/>
      <c r="GQ128" s="305"/>
      <c r="GR128" s="305"/>
      <c r="GS128" s="305"/>
      <c r="GT128" s="305"/>
      <c r="GU128" s="305"/>
      <c r="GV128" s="305"/>
      <c r="GW128" s="305"/>
      <c r="GX128" s="305"/>
      <c r="GY128" s="305"/>
      <c r="GZ128" s="305"/>
      <c r="HA128" s="305"/>
      <c r="HB128" s="305"/>
      <c r="HC128" s="305"/>
      <c r="HD128" s="305"/>
      <c r="HE128" s="305"/>
      <c r="HF128" s="305"/>
      <c r="HG128" s="305"/>
      <c r="HH128" s="305"/>
      <c r="HI128" s="305"/>
      <c r="HJ128" s="305"/>
      <c r="HK128" s="305"/>
      <c r="HL128" s="305"/>
      <c r="HM128" s="305"/>
      <c r="HN128" s="305"/>
      <c r="HO128" s="305"/>
      <c r="HP128" s="305"/>
      <c r="HQ128" s="305"/>
      <c r="HR128" s="305"/>
      <c r="HS128" s="305"/>
      <c r="HT128" s="305"/>
      <c r="HU128" s="305"/>
      <c r="HV128" s="305"/>
      <c r="HW128" s="305"/>
      <c r="HX128" s="305"/>
      <c r="HY128" s="305"/>
      <c r="HZ128" s="305"/>
      <c r="IA128" s="305"/>
      <c r="IB128" s="305"/>
      <c r="IC128" s="305"/>
      <c r="ID128" s="305"/>
      <c r="IE128" s="305"/>
      <c r="IF128" s="305"/>
      <c r="IG128" s="305"/>
      <c r="IH128" s="305"/>
      <c r="II128" s="305"/>
      <c r="IJ128" s="385"/>
      <c r="IK128" s="385"/>
      <c r="IL128" s="385"/>
      <c r="IM128" s="385"/>
      <c r="IN128" s="385"/>
      <c r="IO128" s="385"/>
      <c r="IP128" s="385"/>
      <c r="IQ128" s="385"/>
      <c r="IR128" s="385"/>
      <c r="IS128" s="385"/>
      <c r="IT128" s="385"/>
      <c r="IU128" s="385"/>
      <c r="IV128" s="385"/>
      <c r="IW128" s="385"/>
      <c r="IX128" s="385"/>
      <c r="IY128" s="385"/>
      <c r="IZ128" s="385"/>
      <c r="JA128" s="385"/>
      <c r="JB128" s="385"/>
      <c r="JC128" s="385"/>
      <c r="JD128" s="385"/>
      <c r="JE128" s="385"/>
      <c r="JF128" s="385"/>
      <c r="JG128" s="385"/>
      <c r="JH128" s="385"/>
      <c r="JI128" s="385"/>
      <c r="JJ128" s="385"/>
      <c r="JK128" s="385"/>
      <c r="JL128" s="385"/>
      <c r="JM128" s="385"/>
      <c r="JN128" s="385"/>
      <c r="JO128" s="385"/>
      <c r="JP128" s="385"/>
      <c r="JQ128" s="385"/>
      <c r="JR128" s="385"/>
      <c r="JS128" s="385"/>
      <c r="JT128" s="385"/>
      <c r="JU128" s="385"/>
      <c r="JV128" s="385"/>
      <c r="JW128" s="385"/>
      <c r="JX128" s="385"/>
      <c r="JY128" s="385"/>
      <c r="JZ128" s="385"/>
      <c r="KA128" s="385"/>
      <c r="KB128" s="385"/>
      <c r="KC128" s="385"/>
      <c r="KD128" s="385"/>
      <c r="KE128" s="385"/>
      <c r="KF128" s="385"/>
      <c r="KG128" s="385"/>
      <c r="KH128" s="385"/>
      <c r="KI128" s="385"/>
      <c r="KJ128" s="385"/>
      <c r="KK128" s="385"/>
      <c r="KL128" s="385"/>
      <c r="KM128" s="385"/>
      <c r="KN128" s="385"/>
      <c r="KO128" s="385"/>
      <c r="KP128" s="385"/>
      <c r="KQ128" s="385"/>
      <c r="KR128" s="385"/>
      <c r="KS128" s="385"/>
      <c r="KT128" s="385"/>
      <c r="KU128" s="385"/>
      <c r="KV128" s="385"/>
      <c r="KW128" s="385"/>
      <c r="KX128" s="385"/>
      <c r="KY128" s="385"/>
      <c r="KZ128" s="385"/>
      <c r="LA128" s="385"/>
      <c r="LB128" s="385"/>
      <c r="LC128" s="385"/>
      <c r="LD128" s="385"/>
      <c r="LE128" s="385"/>
      <c r="LF128" s="385"/>
      <c r="LG128" s="385"/>
      <c r="LH128" s="385"/>
      <c r="LI128" s="385"/>
      <c r="LJ128" s="385"/>
      <c r="LK128" s="385"/>
      <c r="LL128" s="385"/>
      <c r="LM128" s="385"/>
      <c r="LN128" s="385"/>
      <c r="LO128" s="385"/>
      <c r="LP128" s="385"/>
      <c r="LQ128" s="385"/>
      <c r="LR128" s="385"/>
      <c r="LS128" s="385"/>
      <c r="LT128" s="385"/>
      <c r="LU128" s="385"/>
      <c r="LV128" s="385"/>
      <c r="LW128" s="385"/>
      <c r="LX128" s="385"/>
      <c r="LY128" s="385"/>
      <c r="LZ128" s="385"/>
      <c r="MA128" s="385"/>
      <c r="MB128" s="385"/>
      <c r="MC128" s="385"/>
      <c r="MD128" s="385"/>
      <c r="ME128" s="385"/>
      <c r="MF128" s="385"/>
      <c r="MG128" s="305"/>
      <c r="MH128" s="305"/>
      <c r="MI128" s="305"/>
      <c r="MJ128" s="305"/>
      <c r="MK128" s="305"/>
      <c r="ML128" s="305"/>
      <c r="MM128" s="305"/>
      <c r="MN128" s="305"/>
      <c r="MO128" s="305"/>
      <c r="MP128" s="305"/>
      <c r="MQ128" s="305"/>
      <c r="MR128" s="305"/>
      <c r="MS128" s="305"/>
      <c r="MT128" s="305"/>
      <c r="MU128" s="305"/>
      <c r="MV128" s="305"/>
      <c r="MW128" s="305"/>
      <c r="MX128" s="305"/>
      <c r="MY128" s="305"/>
      <c r="MZ128" s="305"/>
      <c r="NA128" s="305"/>
      <c r="NB128" s="305"/>
      <c r="NC128" s="305"/>
      <c r="ND128" s="305"/>
      <c r="NE128" s="305"/>
      <c r="NF128" s="305"/>
      <c r="NG128" s="305"/>
      <c r="NH128" s="305"/>
      <c r="NI128" s="305"/>
      <c r="NJ128" s="305"/>
      <c r="NK128" s="305"/>
      <c r="NL128" s="305"/>
      <c r="NM128" s="305"/>
      <c r="NN128" s="305"/>
      <c r="NO128" s="305"/>
      <c r="NP128" s="305"/>
      <c r="NQ128" s="305"/>
      <c r="NR128" s="305"/>
      <c r="NS128" s="305"/>
      <c r="NT128" s="305"/>
      <c r="NU128" s="305"/>
      <c r="NV128" s="305"/>
      <c r="NW128" s="305"/>
      <c r="NX128" s="305"/>
      <c r="NY128" s="305"/>
      <c r="NZ128" s="305"/>
      <c r="OA128" s="305"/>
      <c r="OB128" s="305"/>
      <c r="OC128" s="305"/>
      <c r="OD128" s="305"/>
      <c r="OE128" s="305"/>
      <c r="OF128" s="305"/>
      <c r="OG128" s="305"/>
      <c r="OH128" s="305"/>
      <c r="OI128" s="305"/>
      <c r="OJ128" s="305"/>
      <c r="OK128" s="305"/>
      <c r="OL128" s="305"/>
      <c r="OM128" s="305"/>
      <c r="ON128" s="305"/>
      <c r="OO128" s="305"/>
      <c r="OP128" s="305"/>
      <c r="OQ128" s="305"/>
      <c r="OR128" s="305"/>
    </row>
    <row r="129" spans="2:408" s="386" customFormat="1" ht="53.25" thickBot="1">
      <c r="B129" s="441" t="s">
        <v>797</v>
      </c>
      <c r="C129" s="475" t="e">
        <f>((C128)/(C118+C119-C120))/50</f>
        <v>#DIV/0!</v>
      </c>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5"/>
      <c r="CY129" s="305"/>
      <c r="CZ129" s="305"/>
      <c r="DA129" s="305"/>
      <c r="DB129" s="305"/>
      <c r="DC129" s="305"/>
      <c r="DD129" s="305"/>
      <c r="DE129" s="305"/>
      <c r="DF129" s="305"/>
      <c r="DG129" s="305"/>
      <c r="DH129" s="305"/>
      <c r="DI129" s="305"/>
      <c r="DJ129" s="305"/>
      <c r="DK129" s="305"/>
      <c r="DL129" s="305"/>
      <c r="DM129" s="305"/>
      <c r="DN129" s="305"/>
      <c r="DO129" s="305"/>
      <c r="DP129" s="305"/>
      <c r="DQ129" s="305"/>
      <c r="DR129" s="305"/>
      <c r="DS129" s="305"/>
      <c r="DT129" s="305"/>
      <c r="DU129" s="305"/>
      <c r="DV129" s="305"/>
      <c r="DW129" s="305"/>
      <c r="DX129" s="305"/>
      <c r="DY129" s="305"/>
      <c r="DZ129" s="305"/>
      <c r="EA129" s="305"/>
      <c r="EB129" s="305"/>
      <c r="EC129" s="305"/>
      <c r="ED129" s="305"/>
      <c r="EE129" s="305"/>
      <c r="EF129" s="305"/>
      <c r="EG129" s="305"/>
      <c r="EH129" s="305"/>
      <c r="EI129" s="305"/>
      <c r="EJ129" s="305"/>
      <c r="EK129" s="305"/>
      <c r="EL129" s="305"/>
      <c r="EM129" s="305"/>
      <c r="EN129" s="305"/>
      <c r="EO129" s="305"/>
      <c r="EP129" s="305"/>
      <c r="EQ129" s="305"/>
      <c r="ER129" s="305"/>
      <c r="ES129" s="305"/>
      <c r="ET129" s="305"/>
      <c r="EU129" s="305"/>
      <c r="EV129" s="305"/>
      <c r="EW129" s="305"/>
      <c r="EX129" s="305"/>
      <c r="EY129" s="305"/>
      <c r="EZ129" s="305"/>
      <c r="FA129" s="305"/>
      <c r="FB129" s="305"/>
      <c r="FC129" s="305"/>
      <c r="FD129" s="305"/>
      <c r="FE129" s="305"/>
      <c r="FF129" s="305"/>
      <c r="FG129" s="305"/>
      <c r="FH129" s="305"/>
      <c r="FI129" s="305"/>
      <c r="FJ129" s="305"/>
      <c r="FK129" s="305"/>
      <c r="FL129" s="305"/>
      <c r="FM129" s="305"/>
      <c r="FN129" s="305"/>
      <c r="FO129" s="305"/>
      <c r="FP129" s="305"/>
      <c r="FQ129" s="305"/>
      <c r="FR129" s="305"/>
      <c r="FS129" s="305"/>
      <c r="FT129" s="305"/>
      <c r="FU129" s="305"/>
      <c r="FV129" s="305"/>
      <c r="FW129" s="305"/>
      <c r="FX129" s="305"/>
      <c r="FY129" s="305"/>
      <c r="FZ129" s="305"/>
      <c r="GA129" s="305"/>
      <c r="GB129" s="305"/>
      <c r="GC129" s="305"/>
      <c r="GD129" s="305"/>
      <c r="GE129" s="305"/>
      <c r="GF129" s="305"/>
      <c r="GG129" s="305"/>
      <c r="GH129" s="305"/>
      <c r="GI129" s="305"/>
      <c r="GJ129" s="305"/>
      <c r="GK129" s="305"/>
      <c r="GL129" s="305"/>
      <c r="GM129" s="305"/>
      <c r="GN129" s="305"/>
      <c r="GO129" s="305"/>
      <c r="GP129" s="305"/>
      <c r="GQ129" s="305"/>
      <c r="GR129" s="305"/>
      <c r="GS129" s="305"/>
      <c r="GT129" s="305"/>
      <c r="GU129" s="305"/>
      <c r="GV129" s="305"/>
      <c r="GW129" s="305"/>
      <c r="GX129" s="305"/>
      <c r="GY129" s="305"/>
      <c r="GZ129" s="305"/>
      <c r="HA129" s="305"/>
      <c r="HB129" s="305"/>
      <c r="HC129" s="305"/>
      <c r="HD129" s="305"/>
      <c r="HE129" s="305"/>
      <c r="HF129" s="305"/>
      <c r="HG129" s="305"/>
      <c r="HH129" s="305"/>
      <c r="HI129" s="305"/>
      <c r="HJ129" s="305"/>
      <c r="HK129" s="305"/>
      <c r="HL129" s="305"/>
      <c r="HM129" s="305"/>
      <c r="HN129" s="305"/>
      <c r="HO129" s="305"/>
      <c r="HP129" s="305"/>
      <c r="HQ129" s="305"/>
      <c r="HR129" s="305"/>
      <c r="HS129" s="305"/>
      <c r="HT129" s="305"/>
      <c r="HU129" s="305"/>
      <c r="HV129" s="305"/>
      <c r="HW129" s="305"/>
      <c r="HX129" s="305"/>
      <c r="HY129" s="305"/>
      <c r="HZ129" s="305"/>
      <c r="IA129" s="305"/>
      <c r="IB129" s="305"/>
      <c r="IC129" s="305"/>
      <c r="ID129" s="305"/>
      <c r="IE129" s="305"/>
      <c r="IF129" s="305"/>
      <c r="IG129" s="305"/>
      <c r="IH129" s="305"/>
      <c r="II129" s="305"/>
      <c r="IJ129" s="385"/>
      <c r="IK129" s="385"/>
      <c r="IL129" s="385"/>
      <c r="IM129" s="385"/>
      <c r="IN129" s="385"/>
      <c r="IO129" s="385"/>
      <c r="IP129" s="385"/>
      <c r="IQ129" s="385"/>
      <c r="IR129" s="385"/>
      <c r="IS129" s="385"/>
      <c r="IT129" s="385"/>
      <c r="IU129" s="385"/>
      <c r="IV129" s="385"/>
      <c r="IW129" s="385"/>
      <c r="IX129" s="385"/>
      <c r="IY129" s="385"/>
      <c r="IZ129" s="385"/>
      <c r="JA129" s="385"/>
      <c r="JB129" s="385"/>
      <c r="JC129" s="385"/>
      <c r="JD129" s="385"/>
      <c r="JE129" s="385"/>
      <c r="JF129" s="385"/>
      <c r="JG129" s="385"/>
      <c r="JH129" s="385"/>
      <c r="JI129" s="385"/>
      <c r="JJ129" s="385"/>
      <c r="JK129" s="385"/>
      <c r="JL129" s="385"/>
      <c r="JM129" s="385"/>
      <c r="JN129" s="385"/>
      <c r="JO129" s="385"/>
      <c r="JP129" s="385"/>
      <c r="JQ129" s="385"/>
      <c r="JR129" s="385"/>
      <c r="JS129" s="385"/>
      <c r="JT129" s="385"/>
      <c r="JU129" s="385"/>
      <c r="JV129" s="385"/>
      <c r="JW129" s="385"/>
      <c r="JX129" s="385"/>
      <c r="JY129" s="385"/>
      <c r="JZ129" s="385"/>
      <c r="KA129" s="385"/>
      <c r="KB129" s="385"/>
      <c r="KC129" s="385"/>
      <c r="KD129" s="385"/>
      <c r="KE129" s="385"/>
      <c r="KF129" s="385"/>
      <c r="KG129" s="385"/>
      <c r="KH129" s="385"/>
      <c r="KI129" s="385"/>
      <c r="KJ129" s="385"/>
      <c r="KK129" s="385"/>
      <c r="KL129" s="385"/>
      <c r="KM129" s="385"/>
      <c r="KN129" s="385"/>
      <c r="KO129" s="385"/>
      <c r="KP129" s="385"/>
      <c r="KQ129" s="385"/>
      <c r="KR129" s="385"/>
      <c r="KS129" s="385"/>
      <c r="KT129" s="385"/>
      <c r="KU129" s="385"/>
      <c r="KV129" s="385"/>
      <c r="KW129" s="385"/>
      <c r="KX129" s="385"/>
      <c r="KY129" s="385"/>
      <c r="KZ129" s="385"/>
      <c r="LA129" s="385"/>
      <c r="LB129" s="385"/>
      <c r="LC129" s="385"/>
      <c r="LD129" s="385"/>
      <c r="LE129" s="385"/>
      <c r="LF129" s="385"/>
      <c r="LG129" s="385"/>
      <c r="LH129" s="385"/>
      <c r="LI129" s="385"/>
      <c r="LJ129" s="385"/>
      <c r="LK129" s="385"/>
      <c r="LL129" s="385"/>
      <c r="LM129" s="385"/>
      <c r="LN129" s="385"/>
      <c r="LO129" s="385"/>
      <c r="LP129" s="385"/>
      <c r="LQ129" s="385"/>
      <c r="LR129" s="385"/>
      <c r="LS129" s="385"/>
      <c r="LT129" s="385"/>
      <c r="LU129" s="385"/>
      <c r="LV129" s="385"/>
      <c r="LW129" s="385"/>
      <c r="LX129" s="385"/>
      <c r="LY129" s="385"/>
      <c r="LZ129" s="385"/>
      <c r="MA129" s="385"/>
      <c r="MB129" s="385"/>
      <c r="MC129" s="385"/>
      <c r="MD129" s="385"/>
      <c r="ME129" s="385"/>
      <c r="MF129" s="385"/>
      <c r="MG129" s="305"/>
      <c r="MH129" s="305"/>
      <c r="MI129" s="305"/>
      <c r="MJ129" s="305"/>
      <c r="MK129" s="305"/>
      <c r="ML129" s="305"/>
      <c r="MM129" s="305"/>
      <c r="MN129" s="305"/>
      <c r="MO129" s="305"/>
      <c r="MP129" s="305"/>
      <c r="MQ129" s="305"/>
      <c r="MR129" s="305"/>
      <c r="MS129" s="305"/>
      <c r="MT129" s="305"/>
      <c r="MU129" s="305"/>
      <c r="MV129" s="305"/>
      <c r="MW129" s="305"/>
      <c r="MX129" s="305"/>
      <c r="MY129" s="305"/>
      <c r="MZ129" s="305"/>
      <c r="NA129" s="305"/>
      <c r="NB129" s="305"/>
      <c r="NC129" s="305"/>
      <c r="ND129" s="305"/>
      <c r="NE129" s="305"/>
      <c r="NF129" s="305"/>
      <c r="NG129" s="305"/>
      <c r="NH129" s="305"/>
      <c r="NI129" s="305"/>
      <c r="NJ129" s="305"/>
      <c r="NK129" s="305"/>
      <c r="NL129" s="305"/>
      <c r="NM129" s="305"/>
      <c r="NN129" s="305"/>
      <c r="NO129" s="305"/>
      <c r="NP129" s="305"/>
      <c r="NQ129" s="305"/>
      <c r="NR129" s="305"/>
      <c r="NS129" s="305"/>
      <c r="NT129" s="305"/>
      <c r="NU129" s="305"/>
      <c r="NV129" s="305"/>
      <c r="NW129" s="305"/>
      <c r="NX129" s="305"/>
      <c r="NY129" s="305"/>
      <c r="NZ129" s="305"/>
      <c r="OA129" s="305"/>
      <c r="OB129" s="305"/>
      <c r="OC129" s="305"/>
      <c r="OD129" s="305"/>
      <c r="OE129" s="305"/>
      <c r="OF129" s="305"/>
      <c r="OG129" s="305"/>
      <c r="OH129" s="305"/>
      <c r="OI129" s="305"/>
      <c r="OJ129" s="305"/>
      <c r="OK129" s="305"/>
      <c r="OL129" s="305"/>
      <c r="OM129" s="305"/>
      <c r="ON129" s="305"/>
      <c r="OO129" s="305"/>
      <c r="OP129" s="305"/>
      <c r="OQ129" s="305"/>
      <c r="OR129" s="305"/>
    </row>
    <row r="130" spans="2:408" s="394" customFormat="1">
      <c r="B130" s="514"/>
    </row>
  </sheetData>
  <dataConsolidate/>
  <dataValidations count="1">
    <dataValidation type="list" allowBlank="1" showInputMessage="1" showErrorMessage="1" sqref="G55:G56">
      <formula1>periodocarencia1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3:OR130"/>
  <sheetViews>
    <sheetView topLeftCell="A16" zoomScale="70" zoomScaleNormal="70" workbookViewId="0">
      <selection activeCell="C50" sqref="C50"/>
    </sheetView>
  </sheetViews>
  <sheetFormatPr baseColWidth="10" defaultColWidth="11.42578125" defaultRowHeight="15"/>
  <cols>
    <col min="1" max="1" width="40.85546875" style="10" customWidth="1"/>
    <col min="2" max="2" width="95.28515625" style="23" customWidth="1"/>
    <col min="3" max="3" width="32.140625" style="10" bestFit="1" customWidth="1"/>
    <col min="4" max="4" width="21.28515625" style="10" customWidth="1"/>
    <col min="5" max="5" width="19" style="10" customWidth="1"/>
    <col min="6" max="6" width="20" style="10" bestFit="1" customWidth="1"/>
    <col min="7" max="7" width="18.28515625" style="10" bestFit="1" customWidth="1"/>
    <col min="8" max="8" width="20.7109375" style="10" bestFit="1" customWidth="1"/>
    <col min="9" max="9" width="19.140625" style="10" bestFit="1" customWidth="1"/>
    <col min="10" max="10" width="18.85546875" style="10" bestFit="1" customWidth="1"/>
    <col min="11" max="12" width="16.42578125" style="10" bestFit="1" customWidth="1"/>
    <col min="13" max="13" width="14.85546875" style="10" bestFit="1" customWidth="1"/>
    <col min="14" max="16" width="15.7109375" style="10" bestFit="1" customWidth="1"/>
    <col min="17" max="19" width="15.28515625" style="10" bestFit="1" customWidth="1"/>
    <col min="20" max="23" width="14.42578125" style="10" bestFit="1" customWidth="1"/>
    <col min="24" max="24" width="14.7109375" style="10" customWidth="1"/>
    <col min="25" max="25" width="14.42578125" style="10" bestFit="1" customWidth="1"/>
    <col min="26" max="26" width="15.85546875" style="10" bestFit="1" customWidth="1"/>
    <col min="27" max="28" width="15.42578125" style="10" bestFit="1" customWidth="1"/>
    <col min="29" max="31" width="14.42578125" style="10" bestFit="1" customWidth="1"/>
    <col min="32" max="33" width="15.42578125" style="10" bestFit="1" customWidth="1"/>
    <col min="34" max="34" width="17.28515625" style="10" bestFit="1" customWidth="1"/>
    <col min="35" max="37" width="14.42578125" style="10" bestFit="1" customWidth="1"/>
    <col min="38" max="38" width="17.7109375" style="10" bestFit="1" customWidth="1"/>
    <col min="39" max="42" width="14.42578125" style="10" bestFit="1" customWidth="1"/>
    <col min="43" max="43" width="18.85546875" style="10" bestFit="1" customWidth="1"/>
    <col min="44" max="44" width="17.7109375" style="10" bestFit="1" customWidth="1"/>
    <col min="45" max="45" width="16.85546875" style="10" bestFit="1" customWidth="1"/>
    <col min="46" max="52" width="16.42578125" style="10" bestFit="1" customWidth="1"/>
    <col min="53" max="53" width="19.28515625" style="10" bestFit="1" customWidth="1"/>
    <col min="54" max="54" width="20.140625" style="10" bestFit="1" customWidth="1"/>
    <col min="55" max="77" width="16.42578125" style="10" hidden="1" customWidth="1"/>
    <col min="78" max="111" width="17.85546875" style="10" hidden="1" customWidth="1"/>
    <col min="112" max="146" width="19.140625" style="10" hidden="1" customWidth="1"/>
    <col min="147" max="181" width="21" style="10" hidden="1" customWidth="1"/>
    <col min="182" max="216" width="22.42578125" style="10" hidden="1" customWidth="1"/>
    <col min="217" max="243" width="23.7109375" style="10" hidden="1" customWidth="1"/>
    <col min="244" max="16384" width="11.42578125" style="10"/>
  </cols>
  <sheetData>
    <row r="3" spans="1:243">
      <c r="A3" s="18" t="s">
        <v>249</v>
      </c>
      <c r="B3" s="87">
        <f>'1.1 Current State (Building)'!B2</f>
        <v>0</v>
      </c>
    </row>
    <row r="4" spans="1:243">
      <c r="A4" s="18" t="s">
        <v>250</v>
      </c>
      <c r="B4" s="87">
        <f>'1.1 Current State (Building)'!B3</f>
        <v>0</v>
      </c>
      <c r="J4" s="41"/>
    </row>
    <row r="5" spans="1:243" ht="15.75" customHeight="1">
      <c r="A5" s="18" t="s">
        <v>251</v>
      </c>
      <c r="B5" s="87">
        <f>'1.1 Current State (Building)'!B4</f>
        <v>0</v>
      </c>
    </row>
    <row r="6" spans="1:243" s="13" customFormat="1" ht="33" customHeight="1">
      <c r="A6" s="26"/>
      <c r="B6" s="88"/>
    </row>
    <row r="7" spans="1:243" s="13" customFormat="1" ht="33" customHeight="1">
      <c r="A7" s="26"/>
      <c r="B7" s="88"/>
    </row>
    <row r="8" spans="1:243" s="26" customFormat="1" ht="33" customHeight="1"/>
    <row r="9" spans="1:243" ht="45">
      <c r="A9" s="19"/>
      <c r="B9" s="20" t="s">
        <v>500</v>
      </c>
      <c r="C9" s="16" t="s">
        <v>0</v>
      </c>
      <c r="D9" s="16" t="s">
        <v>57</v>
      </c>
      <c r="E9" s="16" t="s">
        <v>427</v>
      </c>
      <c r="F9" s="16" t="s">
        <v>428</v>
      </c>
      <c r="G9" s="214" t="s">
        <v>429</v>
      </c>
      <c r="H9" s="220" t="s">
        <v>432</v>
      </c>
    </row>
    <row r="10" spans="1:243">
      <c r="A10" s="137"/>
      <c r="B10" s="138" t="s">
        <v>501</v>
      </c>
      <c r="C10" s="139">
        <f>'2.1 Payback calculator (Neut.)'!C10</f>
        <v>0</v>
      </c>
      <c r="D10" s="139">
        <f>'2.1 Payback calculator (Neut.)'!D10</f>
        <v>0</v>
      </c>
      <c r="E10" s="139">
        <f>'2.1 Payback calculator (Neut.)'!E10</f>
        <v>0</v>
      </c>
      <c r="F10" s="139">
        <f>'2.1 Payback calculator (Neut.)'!F10</f>
        <v>0</v>
      </c>
      <c r="G10" s="139">
        <f>'2.1 Payback calculator (Neut.)'!G10</f>
        <v>0</v>
      </c>
      <c r="H10" s="140">
        <f>'2.1 Payback calculator (Neut.)'!H10</f>
        <v>0.01</v>
      </c>
    </row>
    <row r="11" spans="1:243">
      <c r="B11" s="21"/>
    </row>
    <row r="12" spans="1:243">
      <c r="A12" s="19"/>
      <c r="B12" s="22" t="s">
        <v>54</v>
      </c>
      <c r="C12" s="32" t="s">
        <v>55</v>
      </c>
      <c r="D12" s="216" t="s">
        <v>441</v>
      </c>
      <c r="E12" s="216" t="s">
        <v>468</v>
      </c>
      <c r="F12" s="75" t="s">
        <v>442</v>
      </c>
    </row>
    <row r="13" spans="1:243">
      <c r="A13" s="137"/>
      <c r="B13" s="138" t="str">
        <f>B10</f>
        <v>Selected Scenario in Sheet 1</v>
      </c>
      <c r="C13" s="141">
        <f>'2.1 Payback calculator (Neut.)'!C13</f>
        <v>0</v>
      </c>
      <c r="D13" s="217">
        <f>'2.1 Payback calculator (Neut.)'!D13</f>
        <v>0</v>
      </c>
      <c r="E13" s="217">
        <f>'2.1 Payback calculator (Neut.)'!E13</f>
        <v>0</v>
      </c>
      <c r="F13" s="55">
        <f>C13-D13-E13</f>
        <v>0</v>
      </c>
    </row>
    <row r="15" spans="1:243" s="17" customFormat="1" ht="15.75" thickBot="1">
      <c r="B15" s="23"/>
      <c r="D15" s="8" t="s">
        <v>2</v>
      </c>
      <c r="E15" s="8" t="s">
        <v>1</v>
      </c>
      <c r="F15" s="8" t="s">
        <v>3</v>
      </c>
      <c r="G15" s="8" t="s">
        <v>4</v>
      </c>
      <c r="H15" s="8" t="s">
        <v>5</v>
      </c>
      <c r="I15" s="8" t="s">
        <v>6</v>
      </c>
      <c r="J15" s="8" t="s">
        <v>7</v>
      </c>
      <c r="K15" s="8" t="s">
        <v>8</v>
      </c>
      <c r="L15" s="8" t="s">
        <v>9</v>
      </c>
      <c r="M15" s="8" t="s">
        <v>10</v>
      </c>
      <c r="N15" s="8" t="s">
        <v>11</v>
      </c>
      <c r="O15" s="8" t="s">
        <v>12</v>
      </c>
      <c r="P15" s="8" t="s">
        <v>13</v>
      </c>
      <c r="Q15" s="8" t="s">
        <v>14</v>
      </c>
      <c r="R15" s="8" t="s">
        <v>15</v>
      </c>
      <c r="S15" s="8" t="s">
        <v>16</v>
      </c>
      <c r="T15" s="8" t="s">
        <v>17</v>
      </c>
      <c r="U15" s="8" t="s">
        <v>18</v>
      </c>
      <c r="V15" s="8" t="s">
        <v>19</v>
      </c>
      <c r="W15" s="8" t="s">
        <v>20</v>
      </c>
      <c r="X15" s="8" t="s">
        <v>21</v>
      </c>
      <c r="Y15" s="8" t="s">
        <v>22</v>
      </c>
      <c r="Z15" s="8" t="s">
        <v>23</v>
      </c>
      <c r="AA15" s="8" t="s">
        <v>24</v>
      </c>
      <c r="AB15" s="8" t="s">
        <v>25</v>
      </c>
      <c r="AC15" s="8" t="s">
        <v>26</v>
      </c>
      <c r="AD15" s="8" t="s">
        <v>27</v>
      </c>
      <c r="AE15" s="8" t="s">
        <v>28</v>
      </c>
      <c r="AF15" s="8" t="s">
        <v>29</v>
      </c>
      <c r="AG15" s="8" t="s">
        <v>30</v>
      </c>
      <c r="AH15" s="8" t="s">
        <v>31</v>
      </c>
      <c r="AI15" s="8" t="s">
        <v>32</v>
      </c>
      <c r="AJ15" s="8" t="s">
        <v>33</v>
      </c>
      <c r="AK15" s="8" t="s">
        <v>34</v>
      </c>
      <c r="AL15" s="8" t="s">
        <v>35</v>
      </c>
      <c r="AM15" s="8" t="s">
        <v>36</v>
      </c>
      <c r="AN15" s="8" t="s">
        <v>37</v>
      </c>
      <c r="AO15" s="8" t="s">
        <v>38</v>
      </c>
      <c r="AP15" s="8" t="s">
        <v>39</v>
      </c>
      <c r="AQ15" s="8" t="s">
        <v>40</v>
      </c>
      <c r="AR15" s="8" t="s">
        <v>41</v>
      </c>
      <c r="AS15" s="8" t="s">
        <v>42</v>
      </c>
      <c r="AT15" s="8" t="s">
        <v>43</v>
      </c>
      <c r="AU15" s="8" t="s">
        <v>44</v>
      </c>
      <c r="AV15" s="8" t="s">
        <v>45</v>
      </c>
      <c r="AW15" s="8" t="s">
        <v>46</v>
      </c>
      <c r="AX15" s="8" t="s">
        <v>47</v>
      </c>
      <c r="AY15" s="8" t="s">
        <v>48</v>
      </c>
      <c r="AZ15" s="8" t="s">
        <v>49</v>
      </c>
      <c r="BA15" s="8" t="s">
        <v>50</v>
      </c>
      <c r="BB15" s="8" t="s">
        <v>51</v>
      </c>
      <c r="BC15" s="9" t="s">
        <v>60</v>
      </c>
      <c r="BD15" s="9" t="s">
        <v>61</v>
      </c>
      <c r="BE15" s="9" t="s">
        <v>62</v>
      </c>
      <c r="BF15" s="9" t="s">
        <v>63</v>
      </c>
      <c r="BG15" s="9" t="s">
        <v>64</v>
      </c>
      <c r="BH15" s="9" t="s">
        <v>65</v>
      </c>
      <c r="BI15" s="9" t="s">
        <v>66</v>
      </c>
      <c r="BJ15" s="9" t="s">
        <v>67</v>
      </c>
      <c r="BK15" s="9" t="s">
        <v>68</v>
      </c>
      <c r="BL15" s="9" t="s">
        <v>69</v>
      </c>
      <c r="BM15" s="9" t="s">
        <v>70</v>
      </c>
      <c r="BN15" s="9" t="s">
        <v>71</v>
      </c>
      <c r="BO15" s="9" t="s">
        <v>72</v>
      </c>
      <c r="BP15" s="9" t="s">
        <v>73</v>
      </c>
      <c r="BQ15" s="9" t="s">
        <v>74</v>
      </c>
      <c r="BR15" s="9" t="s">
        <v>75</v>
      </c>
      <c r="BS15" s="9" t="s">
        <v>76</v>
      </c>
      <c r="BT15" s="9" t="s">
        <v>77</v>
      </c>
      <c r="BU15" s="9" t="s">
        <v>78</v>
      </c>
      <c r="BV15" s="9" t="s">
        <v>79</v>
      </c>
      <c r="BW15" s="9" t="s">
        <v>80</v>
      </c>
      <c r="BX15" s="9" t="s">
        <v>81</v>
      </c>
      <c r="BY15" s="9" t="s">
        <v>82</v>
      </c>
      <c r="BZ15" s="9" t="s">
        <v>83</v>
      </c>
      <c r="CA15" s="9" t="s">
        <v>84</v>
      </c>
      <c r="CB15" s="9" t="s">
        <v>85</v>
      </c>
      <c r="CC15" s="9" t="s">
        <v>86</v>
      </c>
      <c r="CD15" s="9" t="s">
        <v>87</v>
      </c>
      <c r="CE15" s="9" t="s">
        <v>88</v>
      </c>
      <c r="CF15" s="9" t="s">
        <v>89</v>
      </c>
      <c r="CG15" s="9" t="s">
        <v>90</v>
      </c>
      <c r="CH15" s="9" t="s">
        <v>91</v>
      </c>
      <c r="CI15" s="9" t="s">
        <v>92</v>
      </c>
      <c r="CJ15" s="9" t="s">
        <v>93</v>
      </c>
      <c r="CK15" s="9" t="s">
        <v>94</v>
      </c>
      <c r="CL15" s="9" t="s">
        <v>95</v>
      </c>
      <c r="CM15" s="9" t="s">
        <v>96</v>
      </c>
      <c r="CN15" s="9" t="s">
        <v>97</v>
      </c>
      <c r="CO15" s="9" t="s">
        <v>98</v>
      </c>
      <c r="CP15" s="9" t="s">
        <v>99</v>
      </c>
      <c r="CQ15" s="9" t="s">
        <v>100</v>
      </c>
      <c r="CR15" s="9" t="s">
        <v>101</v>
      </c>
      <c r="CS15" s="9" t="s">
        <v>102</v>
      </c>
      <c r="CT15" s="9" t="s">
        <v>103</v>
      </c>
      <c r="CU15" s="9" t="s">
        <v>104</v>
      </c>
      <c r="CV15" s="9" t="s">
        <v>105</v>
      </c>
      <c r="CW15" s="9" t="s">
        <v>106</v>
      </c>
      <c r="CX15" s="9" t="s">
        <v>107</v>
      </c>
      <c r="CY15" s="9" t="s">
        <v>108</v>
      </c>
      <c r="CZ15" s="9" t="s">
        <v>109</v>
      </c>
      <c r="DA15" s="9" t="s">
        <v>110</v>
      </c>
      <c r="DB15" s="9" t="s">
        <v>111</v>
      </c>
      <c r="DC15" s="9" t="s">
        <v>112</v>
      </c>
      <c r="DD15" s="9" t="s">
        <v>113</v>
      </c>
      <c r="DE15" s="9" t="s">
        <v>114</v>
      </c>
      <c r="DF15" s="9" t="s">
        <v>115</v>
      </c>
      <c r="DG15" s="9" t="s">
        <v>116</v>
      </c>
      <c r="DH15" s="9" t="s">
        <v>117</v>
      </c>
      <c r="DI15" s="9" t="s">
        <v>118</v>
      </c>
      <c r="DJ15" s="9" t="s">
        <v>119</v>
      </c>
      <c r="DK15" s="9" t="s">
        <v>120</v>
      </c>
      <c r="DL15" s="9" t="s">
        <v>121</v>
      </c>
      <c r="DM15" s="9" t="s">
        <v>122</v>
      </c>
      <c r="DN15" s="9" t="s">
        <v>123</v>
      </c>
      <c r="DO15" s="9" t="s">
        <v>124</v>
      </c>
      <c r="DP15" s="9" t="s">
        <v>125</v>
      </c>
      <c r="DQ15" s="9" t="s">
        <v>126</v>
      </c>
      <c r="DR15" s="9" t="s">
        <v>127</v>
      </c>
      <c r="DS15" s="9" t="s">
        <v>128</v>
      </c>
      <c r="DT15" s="9" t="s">
        <v>129</v>
      </c>
      <c r="DU15" s="9" t="s">
        <v>130</v>
      </c>
      <c r="DV15" s="9" t="s">
        <v>131</v>
      </c>
      <c r="DW15" s="9" t="s">
        <v>132</v>
      </c>
      <c r="DX15" s="9" t="s">
        <v>133</v>
      </c>
      <c r="DY15" s="9" t="s">
        <v>134</v>
      </c>
      <c r="DZ15" s="9" t="s">
        <v>135</v>
      </c>
      <c r="EA15" s="9" t="s">
        <v>136</v>
      </c>
      <c r="EB15" s="9" t="s">
        <v>137</v>
      </c>
      <c r="EC15" s="9" t="s">
        <v>138</v>
      </c>
      <c r="ED15" s="9" t="s">
        <v>139</v>
      </c>
      <c r="EE15" s="9" t="s">
        <v>140</v>
      </c>
      <c r="EF15" s="9" t="s">
        <v>141</v>
      </c>
      <c r="EG15" s="9" t="s">
        <v>142</v>
      </c>
      <c r="EH15" s="9" t="s">
        <v>143</v>
      </c>
      <c r="EI15" s="9" t="s">
        <v>144</v>
      </c>
      <c r="EJ15" s="9" t="s">
        <v>145</v>
      </c>
      <c r="EK15" s="9" t="s">
        <v>146</v>
      </c>
      <c r="EL15" s="9" t="s">
        <v>147</v>
      </c>
      <c r="EM15" s="9" t="s">
        <v>148</v>
      </c>
      <c r="EN15" s="9" t="s">
        <v>149</v>
      </c>
      <c r="EO15" s="9" t="s">
        <v>150</v>
      </c>
      <c r="EP15" s="9" t="s">
        <v>151</v>
      </c>
      <c r="EQ15" s="9" t="s">
        <v>152</v>
      </c>
      <c r="ER15" s="9" t="s">
        <v>153</v>
      </c>
      <c r="ES15" s="9" t="s">
        <v>154</v>
      </c>
      <c r="ET15" s="9" t="s">
        <v>155</v>
      </c>
      <c r="EU15" s="9" t="s">
        <v>156</v>
      </c>
      <c r="EV15" s="9" t="s">
        <v>157</v>
      </c>
      <c r="EW15" s="9" t="s">
        <v>158</v>
      </c>
      <c r="EX15" s="9" t="s">
        <v>159</v>
      </c>
      <c r="EY15" s="9" t="s">
        <v>160</v>
      </c>
      <c r="EZ15" s="9" t="s">
        <v>161</v>
      </c>
      <c r="FA15" s="9" t="s">
        <v>162</v>
      </c>
      <c r="FB15" s="9" t="s">
        <v>163</v>
      </c>
      <c r="FC15" s="9" t="s">
        <v>164</v>
      </c>
      <c r="FD15" s="9" t="s">
        <v>165</v>
      </c>
      <c r="FE15" s="9" t="s">
        <v>166</v>
      </c>
      <c r="FF15" s="9" t="s">
        <v>167</v>
      </c>
      <c r="FG15" s="9" t="s">
        <v>168</v>
      </c>
      <c r="FH15" s="9" t="s">
        <v>169</v>
      </c>
      <c r="FI15" s="9" t="s">
        <v>170</v>
      </c>
      <c r="FJ15" s="9" t="s">
        <v>171</v>
      </c>
      <c r="FK15" s="9" t="s">
        <v>172</v>
      </c>
      <c r="FL15" s="9" t="s">
        <v>173</v>
      </c>
      <c r="FM15" s="9" t="s">
        <v>174</v>
      </c>
      <c r="FN15" s="9" t="s">
        <v>175</v>
      </c>
      <c r="FO15" s="9" t="s">
        <v>176</v>
      </c>
      <c r="FP15" s="9" t="s">
        <v>177</v>
      </c>
      <c r="FQ15" s="9" t="s">
        <v>178</v>
      </c>
      <c r="FR15" s="9" t="s">
        <v>179</v>
      </c>
      <c r="FS15" s="9" t="s">
        <v>180</v>
      </c>
      <c r="FT15" s="9" t="s">
        <v>181</v>
      </c>
      <c r="FU15" s="9" t="s">
        <v>182</v>
      </c>
      <c r="FV15" s="9" t="s">
        <v>183</v>
      </c>
      <c r="FW15" s="9" t="s">
        <v>184</v>
      </c>
      <c r="FX15" s="9" t="s">
        <v>185</v>
      </c>
      <c r="FY15" s="9" t="s">
        <v>186</v>
      </c>
      <c r="FZ15" s="9" t="s">
        <v>187</v>
      </c>
      <c r="GA15" s="9" t="s">
        <v>188</v>
      </c>
      <c r="GB15" s="9" t="s">
        <v>189</v>
      </c>
      <c r="GC15" s="9" t="s">
        <v>190</v>
      </c>
      <c r="GD15" s="9" t="s">
        <v>191</v>
      </c>
      <c r="GE15" s="9" t="s">
        <v>192</v>
      </c>
      <c r="GF15" s="9" t="s">
        <v>193</v>
      </c>
      <c r="GG15" s="9" t="s">
        <v>194</v>
      </c>
      <c r="GH15" s="9" t="s">
        <v>195</v>
      </c>
      <c r="GI15" s="9" t="s">
        <v>196</v>
      </c>
      <c r="GJ15" s="9" t="s">
        <v>197</v>
      </c>
      <c r="GK15" s="9" t="s">
        <v>198</v>
      </c>
      <c r="GL15" s="9" t="s">
        <v>199</v>
      </c>
      <c r="GM15" s="9" t="s">
        <v>200</v>
      </c>
      <c r="GN15" s="9" t="s">
        <v>201</v>
      </c>
      <c r="GO15" s="9" t="s">
        <v>202</v>
      </c>
      <c r="GP15" s="9" t="s">
        <v>203</v>
      </c>
      <c r="GQ15" s="9" t="s">
        <v>204</v>
      </c>
      <c r="GR15" s="9" t="s">
        <v>205</v>
      </c>
      <c r="GS15" s="9" t="s">
        <v>206</v>
      </c>
      <c r="GT15" s="9" t="s">
        <v>207</v>
      </c>
      <c r="GU15" s="9" t="s">
        <v>208</v>
      </c>
      <c r="GV15" s="9" t="s">
        <v>209</v>
      </c>
      <c r="GW15" s="9" t="s">
        <v>210</v>
      </c>
      <c r="GX15" s="9" t="s">
        <v>211</v>
      </c>
      <c r="GY15" s="9" t="s">
        <v>212</v>
      </c>
      <c r="GZ15" s="9" t="s">
        <v>213</v>
      </c>
      <c r="HA15" s="9" t="s">
        <v>214</v>
      </c>
      <c r="HB15" s="9" t="s">
        <v>215</v>
      </c>
      <c r="HC15" s="9" t="s">
        <v>216</v>
      </c>
      <c r="HD15" s="9" t="s">
        <v>217</v>
      </c>
      <c r="HE15" s="9" t="s">
        <v>218</v>
      </c>
      <c r="HF15" s="9" t="s">
        <v>219</v>
      </c>
      <c r="HG15" s="9" t="s">
        <v>220</v>
      </c>
      <c r="HH15" s="9" t="s">
        <v>221</v>
      </c>
      <c r="HI15" s="9" t="s">
        <v>222</v>
      </c>
      <c r="HJ15" s="9" t="s">
        <v>223</v>
      </c>
      <c r="HK15" s="9" t="s">
        <v>224</v>
      </c>
      <c r="HL15" s="9" t="s">
        <v>225</v>
      </c>
      <c r="HM15" s="9" t="s">
        <v>226</v>
      </c>
      <c r="HN15" s="9" t="s">
        <v>227</v>
      </c>
      <c r="HO15" s="9" t="s">
        <v>228</v>
      </c>
      <c r="HP15" s="9" t="s">
        <v>229</v>
      </c>
      <c r="HQ15" s="9" t="s">
        <v>230</v>
      </c>
      <c r="HR15" s="9" t="s">
        <v>231</v>
      </c>
      <c r="HS15" s="9" t="s">
        <v>232</v>
      </c>
      <c r="HT15" s="9" t="s">
        <v>233</v>
      </c>
      <c r="HU15" s="9" t="s">
        <v>234</v>
      </c>
      <c r="HV15" s="9" t="s">
        <v>235</v>
      </c>
      <c r="HW15" s="9" t="s">
        <v>236</v>
      </c>
      <c r="HX15" s="9" t="s">
        <v>237</v>
      </c>
      <c r="HY15" s="9" t="s">
        <v>238</v>
      </c>
      <c r="HZ15" s="9" t="s">
        <v>239</v>
      </c>
      <c r="IA15" s="9" t="s">
        <v>240</v>
      </c>
      <c r="IB15" s="9" t="s">
        <v>241</v>
      </c>
      <c r="IC15" s="9" t="s">
        <v>242</v>
      </c>
      <c r="ID15" s="9" t="s">
        <v>243</v>
      </c>
      <c r="IE15" s="9" t="s">
        <v>244</v>
      </c>
      <c r="IF15" s="9" t="s">
        <v>245</v>
      </c>
      <c r="IG15" s="9" t="s">
        <v>246</v>
      </c>
      <c r="IH15" s="9" t="s">
        <v>247</v>
      </c>
      <c r="II15" s="9" t="s">
        <v>248</v>
      </c>
    </row>
    <row r="16" spans="1:243" ht="15.75" thickBot="1">
      <c r="B16" s="155" t="s">
        <v>420</v>
      </c>
      <c r="C16" s="143">
        <f>'2.1 Payback calculator (Neut.)'!C17*'READ ME FIRST!!!'!F43</f>
        <v>0</v>
      </c>
    </row>
    <row r="17" spans="1:243" ht="15.75" thickBot="1">
      <c r="A17" s="144" t="str">
        <f>'2.1 Payback calculator (Neut.)'!A18</f>
        <v>Natural gas</v>
      </c>
      <c r="B17" s="155" t="s">
        <v>52</v>
      </c>
      <c r="C17" s="145">
        <f>'2.1 Payback calculator (Neut.)'!C18</f>
        <v>0</v>
      </c>
      <c r="D17" s="1">
        <f>C17</f>
        <v>0</v>
      </c>
      <c r="E17" s="1">
        <f>D17*(1+$C$16)</f>
        <v>0</v>
      </c>
      <c r="F17" s="1">
        <f t="shared" ref="F17:BB17" si="0">E17*(1+$C$16)</f>
        <v>0</v>
      </c>
      <c r="G17" s="1">
        <f t="shared" si="0"/>
        <v>0</v>
      </c>
      <c r="H17" s="1">
        <f t="shared" si="0"/>
        <v>0</v>
      </c>
      <c r="I17" s="1">
        <f t="shared" si="0"/>
        <v>0</v>
      </c>
      <c r="J17" s="1">
        <f t="shared" si="0"/>
        <v>0</v>
      </c>
      <c r="K17" s="1">
        <f t="shared" si="0"/>
        <v>0</v>
      </c>
      <c r="L17" s="1">
        <f t="shared" si="0"/>
        <v>0</v>
      </c>
      <c r="M17" s="1">
        <f t="shared" si="0"/>
        <v>0</v>
      </c>
      <c r="N17" s="1">
        <f t="shared" si="0"/>
        <v>0</v>
      </c>
      <c r="O17" s="1">
        <f t="shared" si="0"/>
        <v>0</v>
      </c>
      <c r="P17" s="1">
        <f t="shared" si="0"/>
        <v>0</v>
      </c>
      <c r="Q17" s="1">
        <f t="shared" si="0"/>
        <v>0</v>
      </c>
      <c r="R17" s="1">
        <f t="shared" si="0"/>
        <v>0</v>
      </c>
      <c r="S17" s="1">
        <f t="shared" si="0"/>
        <v>0</v>
      </c>
      <c r="T17" s="1">
        <f t="shared" si="0"/>
        <v>0</v>
      </c>
      <c r="U17" s="1">
        <f t="shared" si="0"/>
        <v>0</v>
      </c>
      <c r="V17" s="1">
        <f t="shared" si="0"/>
        <v>0</v>
      </c>
      <c r="W17" s="1">
        <f t="shared" si="0"/>
        <v>0</v>
      </c>
      <c r="X17" s="1">
        <f t="shared" si="0"/>
        <v>0</v>
      </c>
      <c r="Y17" s="1">
        <f t="shared" si="0"/>
        <v>0</v>
      </c>
      <c r="Z17" s="1">
        <f t="shared" si="0"/>
        <v>0</v>
      </c>
      <c r="AA17" s="1">
        <f t="shared" si="0"/>
        <v>0</v>
      </c>
      <c r="AB17" s="1">
        <f t="shared" si="0"/>
        <v>0</v>
      </c>
      <c r="AC17" s="1">
        <f t="shared" si="0"/>
        <v>0</v>
      </c>
      <c r="AD17" s="1">
        <f t="shared" si="0"/>
        <v>0</v>
      </c>
      <c r="AE17" s="1">
        <f t="shared" si="0"/>
        <v>0</v>
      </c>
      <c r="AF17" s="1">
        <f t="shared" si="0"/>
        <v>0</v>
      </c>
      <c r="AG17" s="1">
        <f t="shared" si="0"/>
        <v>0</v>
      </c>
      <c r="AH17" s="1">
        <f t="shared" si="0"/>
        <v>0</v>
      </c>
      <c r="AI17" s="1">
        <f t="shared" si="0"/>
        <v>0</v>
      </c>
      <c r="AJ17" s="1">
        <f t="shared" si="0"/>
        <v>0</v>
      </c>
      <c r="AK17" s="1">
        <f t="shared" si="0"/>
        <v>0</v>
      </c>
      <c r="AL17" s="1">
        <f t="shared" si="0"/>
        <v>0</v>
      </c>
      <c r="AM17" s="1">
        <f t="shared" si="0"/>
        <v>0</v>
      </c>
      <c r="AN17" s="1">
        <f t="shared" si="0"/>
        <v>0</v>
      </c>
      <c r="AO17" s="1">
        <f t="shared" si="0"/>
        <v>0</v>
      </c>
      <c r="AP17" s="1">
        <f t="shared" si="0"/>
        <v>0</v>
      </c>
      <c r="AQ17" s="1">
        <f t="shared" si="0"/>
        <v>0</v>
      </c>
      <c r="AR17" s="1">
        <f t="shared" si="0"/>
        <v>0</v>
      </c>
      <c r="AS17" s="1">
        <f t="shared" si="0"/>
        <v>0</v>
      </c>
      <c r="AT17" s="1">
        <f t="shared" si="0"/>
        <v>0</v>
      </c>
      <c r="AU17" s="1">
        <f t="shared" si="0"/>
        <v>0</v>
      </c>
      <c r="AV17" s="1">
        <f t="shared" si="0"/>
        <v>0</v>
      </c>
      <c r="AW17" s="1">
        <f t="shared" si="0"/>
        <v>0</v>
      </c>
      <c r="AX17" s="1">
        <f t="shared" si="0"/>
        <v>0</v>
      </c>
      <c r="AY17" s="1">
        <f t="shared" si="0"/>
        <v>0</v>
      </c>
      <c r="AZ17" s="1">
        <f t="shared" si="0"/>
        <v>0</v>
      </c>
      <c r="BA17" s="1">
        <f t="shared" si="0"/>
        <v>0</v>
      </c>
      <c r="BB17" s="2">
        <f t="shared" si="0"/>
        <v>0</v>
      </c>
      <c r="BC17" s="3">
        <f t="shared" ref="BC17:BP17" si="1">BB17*$C$16</f>
        <v>0</v>
      </c>
      <c r="BD17" s="3">
        <f t="shared" si="1"/>
        <v>0</v>
      </c>
      <c r="BE17" s="3">
        <f t="shared" si="1"/>
        <v>0</v>
      </c>
      <c r="BF17" s="3">
        <f t="shared" si="1"/>
        <v>0</v>
      </c>
      <c r="BG17" s="3">
        <f t="shared" si="1"/>
        <v>0</v>
      </c>
      <c r="BH17" s="3">
        <f t="shared" si="1"/>
        <v>0</v>
      </c>
      <c r="BI17" s="3">
        <f t="shared" si="1"/>
        <v>0</v>
      </c>
      <c r="BJ17" s="3">
        <f t="shared" si="1"/>
        <v>0</v>
      </c>
      <c r="BK17" s="3">
        <f t="shared" si="1"/>
        <v>0</v>
      </c>
      <c r="BL17" s="3">
        <f t="shared" si="1"/>
        <v>0</v>
      </c>
      <c r="BM17" s="3">
        <f t="shared" si="1"/>
        <v>0</v>
      </c>
      <c r="BN17" s="3">
        <f t="shared" si="1"/>
        <v>0</v>
      </c>
      <c r="BO17" s="3">
        <f t="shared" si="1"/>
        <v>0</v>
      </c>
      <c r="BP17" s="3">
        <f t="shared" si="1"/>
        <v>0</v>
      </c>
      <c r="BQ17" s="3">
        <f t="shared" ref="BQ17:EB17" si="2">BP17*$C$16</f>
        <v>0</v>
      </c>
      <c r="BR17" s="3">
        <f t="shared" si="2"/>
        <v>0</v>
      </c>
      <c r="BS17" s="3">
        <f t="shared" si="2"/>
        <v>0</v>
      </c>
      <c r="BT17" s="3">
        <f t="shared" si="2"/>
        <v>0</v>
      </c>
      <c r="BU17" s="3">
        <f t="shared" si="2"/>
        <v>0</v>
      </c>
      <c r="BV17" s="3">
        <f t="shared" si="2"/>
        <v>0</v>
      </c>
      <c r="BW17" s="3">
        <f t="shared" si="2"/>
        <v>0</v>
      </c>
      <c r="BX17" s="3">
        <f t="shared" si="2"/>
        <v>0</v>
      </c>
      <c r="BY17" s="3">
        <f t="shared" si="2"/>
        <v>0</v>
      </c>
      <c r="BZ17" s="3">
        <f t="shared" si="2"/>
        <v>0</v>
      </c>
      <c r="CA17" s="3">
        <f t="shared" si="2"/>
        <v>0</v>
      </c>
      <c r="CB17" s="3">
        <f t="shared" si="2"/>
        <v>0</v>
      </c>
      <c r="CC17" s="3">
        <f t="shared" si="2"/>
        <v>0</v>
      </c>
      <c r="CD17" s="3">
        <f t="shared" si="2"/>
        <v>0</v>
      </c>
      <c r="CE17" s="3">
        <f t="shared" si="2"/>
        <v>0</v>
      </c>
      <c r="CF17" s="3">
        <f t="shared" si="2"/>
        <v>0</v>
      </c>
      <c r="CG17" s="3">
        <f t="shared" si="2"/>
        <v>0</v>
      </c>
      <c r="CH17" s="3">
        <f t="shared" si="2"/>
        <v>0</v>
      </c>
      <c r="CI17" s="3">
        <f t="shared" si="2"/>
        <v>0</v>
      </c>
      <c r="CJ17" s="3">
        <f t="shared" si="2"/>
        <v>0</v>
      </c>
      <c r="CK17" s="3">
        <f t="shared" si="2"/>
        <v>0</v>
      </c>
      <c r="CL17" s="3">
        <f t="shared" si="2"/>
        <v>0</v>
      </c>
      <c r="CM17" s="3">
        <f t="shared" si="2"/>
        <v>0</v>
      </c>
      <c r="CN17" s="3">
        <f t="shared" si="2"/>
        <v>0</v>
      </c>
      <c r="CO17" s="3">
        <f t="shared" si="2"/>
        <v>0</v>
      </c>
      <c r="CP17" s="3">
        <f t="shared" si="2"/>
        <v>0</v>
      </c>
      <c r="CQ17" s="3">
        <f t="shared" si="2"/>
        <v>0</v>
      </c>
      <c r="CR17" s="3">
        <f t="shared" si="2"/>
        <v>0</v>
      </c>
      <c r="CS17" s="3">
        <f t="shared" si="2"/>
        <v>0</v>
      </c>
      <c r="CT17" s="3">
        <f t="shared" si="2"/>
        <v>0</v>
      </c>
      <c r="CU17" s="3">
        <f t="shared" si="2"/>
        <v>0</v>
      </c>
      <c r="CV17" s="3">
        <f t="shared" si="2"/>
        <v>0</v>
      </c>
      <c r="CW17" s="3">
        <f t="shared" si="2"/>
        <v>0</v>
      </c>
      <c r="CX17" s="3">
        <f t="shared" si="2"/>
        <v>0</v>
      </c>
      <c r="CY17" s="3">
        <f t="shared" si="2"/>
        <v>0</v>
      </c>
      <c r="CZ17" s="3">
        <f t="shared" si="2"/>
        <v>0</v>
      </c>
      <c r="DA17" s="3">
        <f t="shared" si="2"/>
        <v>0</v>
      </c>
      <c r="DB17" s="3">
        <f t="shared" si="2"/>
        <v>0</v>
      </c>
      <c r="DC17" s="3">
        <f t="shared" si="2"/>
        <v>0</v>
      </c>
      <c r="DD17" s="3">
        <f t="shared" si="2"/>
        <v>0</v>
      </c>
      <c r="DE17" s="3">
        <f t="shared" si="2"/>
        <v>0</v>
      </c>
      <c r="DF17" s="3">
        <f t="shared" si="2"/>
        <v>0</v>
      </c>
      <c r="DG17" s="3">
        <f t="shared" si="2"/>
        <v>0</v>
      </c>
      <c r="DH17" s="3">
        <f t="shared" si="2"/>
        <v>0</v>
      </c>
      <c r="DI17" s="3">
        <f t="shared" si="2"/>
        <v>0</v>
      </c>
      <c r="DJ17" s="3">
        <f t="shared" si="2"/>
        <v>0</v>
      </c>
      <c r="DK17" s="3">
        <f t="shared" si="2"/>
        <v>0</v>
      </c>
      <c r="DL17" s="3">
        <f t="shared" si="2"/>
        <v>0</v>
      </c>
      <c r="DM17" s="3">
        <f t="shared" si="2"/>
        <v>0</v>
      </c>
      <c r="DN17" s="3">
        <f t="shared" si="2"/>
        <v>0</v>
      </c>
      <c r="DO17" s="3">
        <f t="shared" si="2"/>
        <v>0</v>
      </c>
      <c r="DP17" s="3">
        <f t="shared" si="2"/>
        <v>0</v>
      </c>
      <c r="DQ17" s="3">
        <f t="shared" si="2"/>
        <v>0</v>
      </c>
      <c r="DR17" s="3">
        <f t="shared" si="2"/>
        <v>0</v>
      </c>
      <c r="DS17" s="3">
        <f t="shared" si="2"/>
        <v>0</v>
      </c>
      <c r="DT17" s="3">
        <f t="shared" si="2"/>
        <v>0</v>
      </c>
      <c r="DU17" s="3">
        <f t="shared" si="2"/>
        <v>0</v>
      </c>
      <c r="DV17" s="3">
        <f t="shared" si="2"/>
        <v>0</v>
      </c>
      <c r="DW17" s="3">
        <f t="shared" si="2"/>
        <v>0</v>
      </c>
      <c r="DX17" s="3">
        <f t="shared" si="2"/>
        <v>0</v>
      </c>
      <c r="DY17" s="3">
        <f t="shared" si="2"/>
        <v>0</v>
      </c>
      <c r="DZ17" s="3">
        <f t="shared" si="2"/>
        <v>0</v>
      </c>
      <c r="EA17" s="3">
        <f t="shared" si="2"/>
        <v>0</v>
      </c>
      <c r="EB17" s="3">
        <f t="shared" si="2"/>
        <v>0</v>
      </c>
      <c r="EC17" s="3">
        <f t="shared" ref="EC17:GN17" si="3">EB17*$C$16</f>
        <v>0</v>
      </c>
      <c r="ED17" s="3">
        <f t="shared" si="3"/>
        <v>0</v>
      </c>
      <c r="EE17" s="3">
        <f t="shared" si="3"/>
        <v>0</v>
      </c>
      <c r="EF17" s="3">
        <f t="shared" si="3"/>
        <v>0</v>
      </c>
      <c r="EG17" s="3">
        <f t="shared" si="3"/>
        <v>0</v>
      </c>
      <c r="EH17" s="3">
        <f t="shared" si="3"/>
        <v>0</v>
      </c>
      <c r="EI17" s="3">
        <f t="shared" si="3"/>
        <v>0</v>
      </c>
      <c r="EJ17" s="3">
        <f t="shared" si="3"/>
        <v>0</v>
      </c>
      <c r="EK17" s="3">
        <f t="shared" si="3"/>
        <v>0</v>
      </c>
      <c r="EL17" s="3">
        <f t="shared" si="3"/>
        <v>0</v>
      </c>
      <c r="EM17" s="3">
        <f t="shared" si="3"/>
        <v>0</v>
      </c>
      <c r="EN17" s="3">
        <f t="shared" si="3"/>
        <v>0</v>
      </c>
      <c r="EO17" s="3">
        <f t="shared" si="3"/>
        <v>0</v>
      </c>
      <c r="EP17" s="3">
        <f t="shared" si="3"/>
        <v>0</v>
      </c>
      <c r="EQ17" s="3">
        <f t="shared" si="3"/>
        <v>0</v>
      </c>
      <c r="ER17" s="3">
        <f t="shared" si="3"/>
        <v>0</v>
      </c>
      <c r="ES17" s="3">
        <f t="shared" si="3"/>
        <v>0</v>
      </c>
      <c r="ET17" s="3">
        <f t="shared" si="3"/>
        <v>0</v>
      </c>
      <c r="EU17" s="3">
        <f t="shared" si="3"/>
        <v>0</v>
      </c>
      <c r="EV17" s="3">
        <f t="shared" si="3"/>
        <v>0</v>
      </c>
      <c r="EW17" s="3">
        <f t="shared" si="3"/>
        <v>0</v>
      </c>
      <c r="EX17" s="3">
        <f t="shared" si="3"/>
        <v>0</v>
      </c>
      <c r="EY17" s="3">
        <f t="shared" si="3"/>
        <v>0</v>
      </c>
      <c r="EZ17" s="3">
        <f t="shared" si="3"/>
        <v>0</v>
      </c>
      <c r="FA17" s="3">
        <f t="shared" si="3"/>
        <v>0</v>
      </c>
      <c r="FB17" s="3">
        <f t="shared" si="3"/>
        <v>0</v>
      </c>
      <c r="FC17" s="3">
        <f t="shared" si="3"/>
        <v>0</v>
      </c>
      <c r="FD17" s="3">
        <f t="shared" si="3"/>
        <v>0</v>
      </c>
      <c r="FE17" s="3">
        <f t="shared" si="3"/>
        <v>0</v>
      </c>
      <c r="FF17" s="3">
        <f t="shared" si="3"/>
        <v>0</v>
      </c>
      <c r="FG17" s="3">
        <f t="shared" si="3"/>
        <v>0</v>
      </c>
      <c r="FH17" s="3">
        <f t="shared" si="3"/>
        <v>0</v>
      </c>
      <c r="FI17" s="3">
        <f t="shared" si="3"/>
        <v>0</v>
      </c>
      <c r="FJ17" s="3">
        <f t="shared" si="3"/>
        <v>0</v>
      </c>
      <c r="FK17" s="3">
        <f t="shared" si="3"/>
        <v>0</v>
      </c>
      <c r="FL17" s="3">
        <f t="shared" si="3"/>
        <v>0</v>
      </c>
      <c r="FM17" s="3">
        <f t="shared" si="3"/>
        <v>0</v>
      </c>
      <c r="FN17" s="3">
        <f t="shared" si="3"/>
        <v>0</v>
      </c>
      <c r="FO17" s="3">
        <f t="shared" si="3"/>
        <v>0</v>
      </c>
      <c r="FP17" s="3">
        <f t="shared" si="3"/>
        <v>0</v>
      </c>
      <c r="FQ17" s="3">
        <f t="shared" si="3"/>
        <v>0</v>
      </c>
      <c r="FR17" s="3">
        <f t="shared" si="3"/>
        <v>0</v>
      </c>
      <c r="FS17" s="3">
        <f t="shared" si="3"/>
        <v>0</v>
      </c>
      <c r="FT17" s="3">
        <f t="shared" si="3"/>
        <v>0</v>
      </c>
      <c r="FU17" s="3">
        <f t="shared" si="3"/>
        <v>0</v>
      </c>
      <c r="FV17" s="3">
        <f t="shared" si="3"/>
        <v>0</v>
      </c>
      <c r="FW17" s="3">
        <f t="shared" si="3"/>
        <v>0</v>
      </c>
      <c r="FX17" s="3">
        <f t="shared" si="3"/>
        <v>0</v>
      </c>
      <c r="FY17" s="3">
        <f t="shared" si="3"/>
        <v>0</v>
      </c>
      <c r="FZ17" s="3">
        <f t="shared" si="3"/>
        <v>0</v>
      </c>
      <c r="GA17" s="3">
        <f t="shared" si="3"/>
        <v>0</v>
      </c>
      <c r="GB17" s="3">
        <f t="shared" si="3"/>
        <v>0</v>
      </c>
      <c r="GC17" s="3">
        <f t="shared" si="3"/>
        <v>0</v>
      </c>
      <c r="GD17" s="3">
        <f t="shared" si="3"/>
        <v>0</v>
      </c>
      <c r="GE17" s="3">
        <f t="shared" si="3"/>
        <v>0</v>
      </c>
      <c r="GF17" s="3">
        <f t="shared" si="3"/>
        <v>0</v>
      </c>
      <c r="GG17" s="3">
        <f t="shared" si="3"/>
        <v>0</v>
      </c>
      <c r="GH17" s="3">
        <f t="shared" si="3"/>
        <v>0</v>
      </c>
      <c r="GI17" s="3">
        <f t="shared" si="3"/>
        <v>0</v>
      </c>
      <c r="GJ17" s="3">
        <f t="shared" si="3"/>
        <v>0</v>
      </c>
      <c r="GK17" s="3">
        <f t="shared" si="3"/>
        <v>0</v>
      </c>
      <c r="GL17" s="3">
        <f t="shared" si="3"/>
        <v>0</v>
      </c>
      <c r="GM17" s="3">
        <f t="shared" si="3"/>
        <v>0</v>
      </c>
      <c r="GN17" s="3">
        <f t="shared" si="3"/>
        <v>0</v>
      </c>
      <c r="GO17" s="3">
        <f t="shared" ref="GO17:II17" si="4">GN17*$C$16</f>
        <v>0</v>
      </c>
      <c r="GP17" s="3">
        <f t="shared" si="4"/>
        <v>0</v>
      </c>
      <c r="GQ17" s="3">
        <f t="shared" si="4"/>
        <v>0</v>
      </c>
      <c r="GR17" s="3">
        <f t="shared" si="4"/>
        <v>0</v>
      </c>
      <c r="GS17" s="3">
        <f t="shared" si="4"/>
        <v>0</v>
      </c>
      <c r="GT17" s="3">
        <f t="shared" si="4"/>
        <v>0</v>
      </c>
      <c r="GU17" s="3">
        <f t="shared" si="4"/>
        <v>0</v>
      </c>
      <c r="GV17" s="3">
        <f t="shared" si="4"/>
        <v>0</v>
      </c>
      <c r="GW17" s="3">
        <f t="shared" si="4"/>
        <v>0</v>
      </c>
      <c r="GX17" s="3">
        <f t="shared" si="4"/>
        <v>0</v>
      </c>
      <c r="GY17" s="3">
        <f t="shared" si="4"/>
        <v>0</v>
      </c>
      <c r="GZ17" s="3">
        <f t="shared" si="4"/>
        <v>0</v>
      </c>
      <c r="HA17" s="3">
        <f t="shared" si="4"/>
        <v>0</v>
      </c>
      <c r="HB17" s="3">
        <f t="shared" si="4"/>
        <v>0</v>
      </c>
      <c r="HC17" s="3">
        <f t="shared" si="4"/>
        <v>0</v>
      </c>
      <c r="HD17" s="3">
        <f t="shared" si="4"/>
        <v>0</v>
      </c>
      <c r="HE17" s="3">
        <f t="shared" si="4"/>
        <v>0</v>
      </c>
      <c r="HF17" s="3">
        <f t="shared" si="4"/>
        <v>0</v>
      </c>
      <c r="HG17" s="3">
        <f t="shared" si="4"/>
        <v>0</v>
      </c>
      <c r="HH17" s="3">
        <f t="shared" si="4"/>
        <v>0</v>
      </c>
      <c r="HI17" s="3">
        <f t="shared" si="4"/>
        <v>0</v>
      </c>
      <c r="HJ17" s="3">
        <f t="shared" si="4"/>
        <v>0</v>
      </c>
      <c r="HK17" s="3">
        <f t="shared" si="4"/>
        <v>0</v>
      </c>
      <c r="HL17" s="3">
        <f t="shared" si="4"/>
        <v>0</v>
      </c>
      <c r="HM17" s="3">
        <f t="shared" si="4"/>
        <v>0</v>
      </c>
      <c r="HN17" s="3">
        <f t="shared" si="4"/>
        <v>0</v>
      </c>
      <c r="HO17" s="3">
        <f t="shared" si="4"/>
        <v>0</v>
      </c>
      <c r="HP17" s="3">
        <f t="shared" si="4"/>
        <v>0</v>
      </c>
      <c r="HQ17" s="3">
        <f t="shared" si="4"/>
        <v>0</v>
      </c>
      <c r="HR17" s="3">
        <f t="shared" si="4"/>
        <v>0</v>
      </c>
      <c r="HS17" s="3">
        <f t="shared" si="4"/>
        <v>0</v>
      </c>
      <c r="HT17" s="3">
        <f t="shared" si="4"/>
        <v>0</v>
      </c>
      <c r="HU17" s="3">
        <f t="shared" si="4"/>
        <v>0</v>
      </c>
      <c r="HV17" s="3">
        <f t="shared" si="4"/>
        <v>0</v>
      </c>
      <c r="HW17" s="3">
        <f t="shared" si="4"/>
        <v>0</v>
      </c>
      <c r="HX17" s="3">
        <f t="shared" si="4"/>
        <v>0</v>
      </c>
      <c r="HY17" s="3">
        <f t="shared" si="4"/>
        <v>0</v>
      </c>
      <c r="HZ17" s="3">
        <f t="shared" si="4"/>
        <v>0</v>
      </c>
      <c r="IA17" s="3">
        <f t="shared" si="4"/>
        <v>0</v>
      </c>
      <c r="IB17" s="3">
        <f t="shared" si="4"/>
        <v>0</v>
      </c>
      <c r="IC17" s="3">
        <f t="shared" si="4"/>
        <v>0</v>
      </c>
      <c r="ID17" s="3">
        <f t="shared" si="4"/>
        <v>0</v>
      </c>
      <c r="IE17" s="3">
        <f t="shared" si="4"/>
        <v>0</v>
      </c>
      <c r="IF17" s="3">
        <f t="shared" si="4"/>
        <v>0</v>
      </c>
      <c r="IG17" s="3">
        <f t="shared" si="4"/>
        <v>0</v>
      </c>
      <c r="IH17" s="3">
        <f t="shared" si="4"/>
        <v>0</v>
      </c>
      <c r="II17" s="3">
        <f t="shared" si="4"/>
        <v>0</v>
      </c>
    </row>
    <row r="18" spans="1:243" ht="15.75" thickBot="1">
      <c r="B18" s="155" t="s">
        <v>421</v>
      </c>
      <c r="C18" s="483"/>
      <c r="D18" s="6">
        <f t="shared" ref="D18:BB18" si="5">$C$10*D17</f>
        <v>0</v>
      </c>
      <c r="E18" s="6">
        <f t="shared" si="5"/>
        <v>0</v>
      </c>
      <c r="F18" s="6">
        <f t="shared" si="5"/>
        <v>0</v>
      </c>
      <c r="G18" s="6">
        <f t="shared" si="5"/>
        <v>0</v>
      </c>
      <c r="H18" s="6">
        <f t="shared" si="5"/>
        <v>0</v>
      </c>
      <c r="I18" s="6">
        <f t="shared" si="5"/>
        <v>0</v>
      </c>
      <c r="J18" s="6">
        <f t="shared" si="5"/>
        <v>0</v>
      </c>
      <c r="K18" s="6">
        <f t="shared" si="5"/>
        <v>0</v>
      </c>
      <c r="L18" s="6">
        <f t="shared" si="5"/>
        <v>0</v>
      </c>
      <c r="M18" s="6">
        <f t="shared" si="5"/>
        <v>0</v>
      </c>
      <c r="N18" s="6">
        <f t="shared" si="5"/>
        <v>0</v>
      </c>
      <c r="O18" s="6">
        <f t="shared" si="5"/>
        <v>0</v>
      </c>
      <c r="P18" s="6">
        <f t="shared" si="5"/>
        <v>0</v>
      </c>
      <c r="Q18" s="6">
        <f t="shared" si="5"/>
        <v>0</v>
      </c>
      <c r="R18" s="6">
        <f t="shared" si="5"/>
        <v>0</v>
      </c>
      <c r="S18" s="6">
        <f t="shared" si="5"/>
        <v>0</v>
      </c>
      <c r="T18" s="6">
        <f t="shared" si="5"/>
        <v>0</v>
      </c>
      <c r="U18" s="6">
        <f t="shared" si="5"/>
        <v>0</v>
      </c>
      <c r="V18" s="6">
        <f t="shared" si="5"/>
        <v>0</v>
      </c>
      <c r="W18" s="6">
        <f t="shared" si="5"/>
        <v>0</v>
      </c>
      <c r="X18" s="6">
        <f t="shared" si="5"/>
        <v>0</v>
      </c>
      <c r="Y18" s="6">
        <f t="shared" si="5"/>
        <v>0</v>
      </c>
      <c r="Z18" s="6">
        <f t="shared" si="5"/>
        <v>0</v>
      </c>
      <c r="AA18" s="6">
        <f t="shared" si="5"/>
        <v>0</v>
      </c>
      <c r="AB18" s="6">
        <f t="shared" si="5"/>
        <v>0</v>
      </c>
      <c r="AC18" s="6">
        <f t="shared" si="5"/>
        <v>0</v>
      </c>
      <c r="AD18" s="6">
        <f t="shared" si="5"/>
        <v>0</v>
      </c>
      <c r="AE18" s="6">
        <f t="shared" si="5"/>
        <v>0</v>
      </c>
      <c r="AF18" s="6">
        <f t="shared" si="5"/>
        <v>0</v>
      </c>
      <c r="AG18" s="6">
        <f t="shared" si="5"/>
        <v>0</v>
      </c>
      <c r="AH18" s="6">
        <f t="shared" si="5"/>
        <v>0</v>
      </c>
      <c r="AI18" s="6">
        <f t="shared" si="5"/>
        <v>0</v>
      </c>
      <c r="AJ18" s="6">
        <f t="shared" si="5"/>
        <v>0</v>
      </c>
      <c r="AK18" s="6">
        <f t="shared" si="5"/>
        <v>0</v>
      </c>
      <c r="AL18" s="6">
        <f t="shared" si="5"/>
        <v>0</v>
      </c>
      <c r="AM18" s="6">
        <f t="shared" si="5"/>
        <v>0</v>
      </c>
      <c r="AN18" s="6">
        <f t="shared" si="5"/>
        <v>0</v>
      </c>
      <c r="AO18" s="6">
        <f t="shared" si="5"/>
        <v>0</v>
      </c>
      <c r="AP18" s="6">
        <f t="shared" si="5"/>
        <v>0</v>
      </c>
      <c r="AQ18" s="6">
        <f t="shared" si="5"/>
        <v>0</v>
      </c>
      <c r="AR18" s="6">
        <f t="shared" si="5"/>
        <v>0</v>
      </c>
      <c r="AS18" s="6">
        <f t="shared" si="5"/>
        <v>0</v>
      </c>
      <c r="AT18" s="6">
        <f t="shared" si="5"/>
        <v>0</v>
      </c>
      <c r="AU18" s="6">
        <f t="shared" si="5"/>
        <v>0</v>
      </c>
      <c r="AV18" s="6">
        <f t="shared" si="5"/>
        <v>0</v>
      </c>
      <c r="AW18" s="6">
        <f t="shared" si="5"/>
        <v>0</v>
      </c>
      <c r="AX18" s="6">
        <f t="shared" si="5"/>
        <v>0</v>
      </c>
      <c r="AY18" s="6">
        <f t="shared" si="5"/>
        <v>0</v>
      </c>
      <c r="AZ18" s="6">
        <f t="shared" si="5"/>
        <v>0</v>
      </c>
      <c r="BA18" s="6">
        <f t="shared" si="5"/>
        <v>0</v>
      </c>
      <c r="BB18" s="7">
        <f t="shared" si="5"/>
        <v>0</v>
      </c>
      <c r="BC18" s="3" t="e">
        <f>#REF!*BC17</f>
        <v>#REF!</v>
      </c>
      <c r="BD18" s="3" t="e">
        <f>#REF!*BD17</f>
        <v>#REF!</v>
      </c>
      <c r="BE18" s="3" t="e">
        <f>#REF!*BE17</f>
        <v>#REF!</v>
      </c>
      <c r="BF18" s="3" t="e">
        <f>#REF!*BF17</f>
        <v>#REF!</v>
      </c>
      <c r="BG18" s="3" t="e">
        <f>#REF!*BG17</f>
        <v>#REF!</v>
      </c>
      <c r="BH18" s="3" t="e">
        <f>#REF!*BH17</f>
        <v>#REF!</v>
      </c>
      <c r="BI18" s="3" t="e">
        <f>#REF!*BI17</f>
        <v>#REF!</v>
      </c>
      <c r="BJ18" s="3" t="e">
        <f>#REF!*BJ17</f>
        <v>#REF!</v>
      </c>
      <c r="BK18" s="3" t="e">
        <f>#REF!*BK17</f>
        <v>#REF!</v>
      </c>
      <c r="BL18" s="3" t="e">
        <f>#REF!*BL17</f>
        <v>#REF!</v>
      </c>
      <c r="BM18" s="3" t="e">
        <f>#REF!*BM17</f>
        <v>#REF!</v>
      </c>
      <c r="BN18" s="3" t="e">
        <f>#REF!*BN17</f>
        <v>#REF!</v>
      </c>
      <c r="BO18" s="3" t="e">
        <f>#REF!*BO17</f>
        <v>#REF!</v>
      </c>
      <c r="BP18" s="3" t="e">
        <f>#REF!*BP17</f>
        <v>#REF!</v>
      </c>
      <c r="BQ18" s="3" t="e">
        <f>#REF!*BQ17</f>
        <v>#REF!</v>
      </c>
      <c r="BR18" s="3" t="e">
        <f>#REF!*BR17</f>
        <v>#REF!</v>
      </c>
      <c r="BS18" s="3" t="e">
        <f>#REF!*BS17</f>
        <v>#REF!</v>
      </c>
      <c r="BT18" s="3" t="e">
        <f>#REF!*BT17</f>
        <v>#REF!</v>
      </c>
      <c r="BU18" s="3" t="e">
        <f>#REF!*BU17</f>
        <v>#REF!</v>
      </c>
      <c r="BV18" s="3" t="e">
        <f>#REF!*BV17</f>
        <v>#REF!</v>
      </c>
      <c r="BW18" s="3" t="e">
        <f>#REF!*BW17</f>
        <v>#REF!</v>
      </c>
      <c r="BX18" s="3" t="e">
        <f>#REF!*BX17</f>
        <v>#REF!</v>
      </c>
      <c r="BY18" s="3" t="e">
        <f>#REF!*BY17</f>
        <v>#REF!</v>
      </c>
      <c r="BZ18" s="3" t="e">
        <f>#REF!*BZ17</f>
        <v>#REF!</v>
      </c>
      <c r="CA18" s="3" t="e">
        <f>#REF!*CA17</f>
        <v>#REF!</v>
      </c>
      <c r="CB18" s="3" t="e">
        <f>#REF!*CB17</f>
        <v>#REF!</v>
      </c>
      <c r="CC18" s="3" t="e">
        <f>#REF!*CC17</f>
        <v>#REF!</v>
      </c>
      <c r="CD18" s="3" t="e">
        <f>#REF!*CD17</f>
        <v>#REF!</v>
      </c>
      <c r="CE18" s="3" t="e">
        <f>#REF!*CE17</f>
        <v>#REF!</v>
      </c>
      <c r="CF18" s="3" t="e">
        <f>#REF!*CF17</f>
        <v>#REF!</v>
      </c>
      <c r="CG18" s="3" t="e">
        <f>#REF!*CG17</f>
        <v>#REF!</v>
      </c>
      <c r="CH18" s="3" t="e">
        <f>#REF!*CH17</f>
        <v>#REF!</v>
      </c>
      <c r="CI18" s="3" t="e">
        <f>#REF!*CI17</f>
        <v>#REF!</v>
      </c>
      <c r="CJ18" s="3" t="e">
        <f>#REF!*CJ17</f>
        <v>#REF!</v>
      </c>
      <c r="CK18" s="3" t="e">
        <f>#REF!*CK17</f>
        <v>#REF!</v>
      </c>
      <c r="CL18" s="3" t="e">
        <f>#REF!*CL17</f>
        <v>#REF!</v>
      </c>
      <c r="CM18" s="3" t="e">
        <f>#REF!*CM17</f>
        <v>#REF!</v>
      </c>
      <c r="CN18" s="3" t="e">
        <f>#REF!*CN17</f>
        <v>#REF!</v>
      </c>
      <c r="CO18" s="3" t="e">
        <f>#REF!*CO17</f>
        <v>#REF!</v>
      </c>
      <c r="CP18" s="3" t="e">
        <f>#REF!*CP17</f>
        <v>#REF!</v>
      </c>
      <c r="CQ18" s="3" t="e">
        <f>#REF!*CQ17</f>
        <v>#REF!</v>
      </c>
      <c r="CR18" s="3" t="e">
        <f>#REF!*CR17</f>
        <v>#REF!</v>
      </c>
      <c r="CS18" s="3" t="e">
        <f>#REF!*CS17</f>
        <v>#REF!</v>
      </c>
      <c r="CT18" s="3" t="e">
        <f>#REF!*CT17</f>
        <v>#REF!</v>
      </c>
      <c r="CU18" s="3" t="e">
        <f>#REF!*CU17</f>
        <v>#REF!</v>
      </c>
      <c r="CV18" s="3" t="e">
        <f>#REF!*CV17</f>
        <v>#REF!</v>
      </c>
      <c r="CW18" s="3" t="e">
        <f>#REF!*CW17</f>
        <v>#REF!</v>
      </c>
      <c r="CX18" s="3" t="e">
        <f>#REF!*CX17</f>
        <v>#REF!</v>
      </c>
      <c r="CY18" s="3" t="e">
        <f>#REF!*CY17</f>
        <v>#REF!</v>
      </c>
      <c r="CZ18" s="3" t="e">
        <f>#REF!*CZ17</f>
        <v>#REF!</v>
      </c>
      <c r="DA18" s="3" t="e">
        <f>#REF!*DA17</f>
        <v>#REF!</v>
      </c>
      <c r="DB18" s="3" t="e">
        <f>#REF!*DB17</f>
        <v>#REF!</v>
      </c>
      <c r="DC18" s="3" t="e">
        <f>#REF!*DC17</f>
        <v>#REF!</v>
      </c>
      <c r="DD18" s="3" t="e">
        <f>#REF!*DD17</f>
        <v>#REF!</v>
      </c>
      <c r="DE18" s="3" t="e">
        <f>#REF!*DE17</f>
        <v>#REF!</v>
      </c>
      <c r="DF18" s="3" t="e">
        <f>#REF!*DF17</f>
        <v>#REF!</v>
      </c>
      <c r="DG18" s="3" t="e">
        <f>#REF!*DG17</f>
        <v>#REF!</v>
      </c>
      <c r="DH18" s="3" t="e">
        <f>#REF!*DH17</f>
        <v>#REF!</v>
      </c>
      <c r="DI18" s="3" t="e">
        <f>#REF!*DI17</f>
        <v>#REF!</v>
      </c>
      <c r="DJ18" s="3" t="e">
        <f>#REF!*DJ17</f>
        <v>#REF!</v>
      </c>
      <c r="DK18" s="3" t="e">
        <f>#REF!*DK17</f>
        <v>#REF!</v>
      </c>
      <c r="DL18" s="3" t="e">
        <f>#REF!*DL17</f>
        <v>#REF!</v>
      </c>
      <c r="DM18" s="3" t="e">
        <f>#REF!*DM17</f>
        <v>#REF!</v>
      </c>
      <c r="DN18" s="3" t="e">
        <f>#REF!*DN17</f>
        <v>#REF!</v>
      </c>
      <c r="DO18" s="3" t="e">
        <f>#REF!*DO17</f>
        <v>#REF!</v>
      </c>
      <c r="DP18" s="3" t="e">
        <f>#REF!*DP17</f>
        <v>#REF!</v>
      </c>
      <c r="DQ18" s="3" t="e">
        <f>#REF!*DQ17</f>
        <v>#REF!</v>
      </c>
      <c r="DR18" s="3" t="e">
        <f>#REF!*DR17</f>
        <v>#REF!</v>
      </c>
      <c r="DS18" s="3" t="e">
        <f>#REF!*DS17</f>
        <v>#REF!</v>
      </c>
      <c r="DT18" s="3" t="e">
        <f>#REF!*DT17</f>
        <v>#REF!</v>
      </c>
      <c r="DU18" s="3" t="e">
        <f>#REF!*DU17</f>
        <v>#REF!</v>
      </c>
      <c r="DV18" s="3" t="e">
        <f>#REF!*DV17</f>
        <v>#REF!</v>
      </c>
      <c r="DW18" s="3" t="e">
        <f>#REF!*DW17</f>
        <v>#REF!</v>
      </c>
      <c r="DX18" s="3" t="e">
        <f>#REF!*DX17</f>
        <v>#REF!</v>
      </c>
      <c r="DY18" s="3" t="e">
        <f>#REF!*DY17</f>
        <v>#REF!</v>
      </c>
      <c r="DZ18" s="3" t="e">
        <f>#REF!*DZ17</f>
        <v>#REF!</v>
      </c>
      <c r="EA18" s="3" t="e">
        <f>#REF!*EA17</f>
        <v>#REF!</v>
      </c>
      <c r="EB18" s="3" t="e">
        <f>#REF!*EB17</f>
        <v>#REF!</v>
      </c>
      <c r="EC18" s="3" t="e">
        <f>#REF!*EC17</f>
        <v>#REF!</v>
      </c>
      <c r="ED18" s="3" t="e">
        <f>#REF!*ED17</f>
        <v>#REF!</v>
      </c>
      <c r="EE18" s="3" t="e">
        <f>#REF!*EE17</f>
        <v>#REF!</v>
      </c>
      <c r="EF18" s="3" t="e">
        <f>#REF!*EF17</f>
        <v>#REF!</v>
      </c>
      <c r="EG18" s="3" t="e">
        <f>#REF!*EG17</f>
        <v>#REF!</v>
      </c>
      <c r="EH18" s="3" t="e">
        <f>#REF!*EH17</f>
        <v>#REF!</v>
      </c>
      <c r="EI18" s="3" t="e">
        <f>#REF!*EI17</f>
        <v>#REF!</v>
      </c>
      <c r="EJ18" s="3" t="e">
        <f>#REF!*EJ17</f>
        <v>#REF!</v>
      </c>
      <c r="EK18" s="3" t="e">
        <f>#REF!*EK17</f>
        <v>#REF!</v>
      </c>
      <c r="EL18" s="3" t="e">
        <f>#REF!*EL17</f>
        <v>#REF!</v>
      </c>
      <c r="EM18" s="3" t="e">
        <f>#REF!*EM17</f>
        <v>#REF!</v>
      </c>
      <c r="EN18" s="3" t="e">
        <f>#REF!*EN17</f>
        <v>#REF!</v>
      </c>
      <c r="EO18" s="3" t="e">
        <f>#REF!*EO17</f>
        <v>#REF!</v>
      </c>
      <c r="EP18" s="3" t="e">
        <f>#REF!*EP17</f>
        <v>#REF!</v>
      </c>
      <c r="EQ18" s="3" t="e">
        <f>#REF!*EQ17</f>
        <v>#REF!</v>
      </c>
      <c r="ER18" s="3" t="e">
        <f>#REF!*ER17</f>
        <v>#REF!</v>
      </c>
      <c r="ES18" s="3" t="e">
        <f>#REF!*ES17</f>
        <v>#REF!</v>
      </c>
      <c r="ET18" s="3" t="e">
        <f>#REF!*ET17</f>
        <v>#REF!</v>
      </c>
      <c r="EU18" s="3" t="e">
        <f>#REF!*EU17</f>
        <v>#REF!</v>
      </c>
      <c r="EV18" s="3" t="e">
        <f>#REF!*EV17</f>
        <v>#REF!</v>
      </c>
      <c r="EW18" s="3" t="e">
        <f>#REF!*EW17</f>
        <v>#REF!</v>
      </c>
      <c r="EX18" s="3" t="e">
        <f>#REF!*EX17</f>
        <v>#REF!</v>
      </c>
      <c r="EY18" s="3" t="e">
        <f>#REF!*EY17</f>
        <v>#REF!</v>
      </c>
      <c r="EZ18" s="3" t="e">
        <f>#REF!*EZ17</f>
        <v>#REF!</v>
      </c>
      <c r="FA18" s="3" t="e">
        <f>#REF!*FA17</f>
        <v>#REF!</v>
      </c>
      <c r="FB18" s="3" t="e">
        <f>#REF!*FB17</f>
        <v>#REF!</v>
      </c>
      <c r="FC18" s="3" t="e">
        <f>#REF!*FC17</f>
        <v>#REF!</v>
      </c>
      <c r="FD18" s="3" t="e">
        <f>#REF!*FD17</f>
        <v>#REF!</v>
      </c>
      <c r="FE18" s="3" t="e">
        <f>#REF!*FE17</f>
        <v>#REF!</v>
      </c>
      <c r="FF18" s="3" t="e">
        <f>#REF!*FF17</f>
        <v>#REF!</v>
      </c>
      <c r="FG18" s="3" t="e">
        <f>#REF!*FG17</f>
        <v>#REF!</v>
      </c>
      <c r="FH18" s="3" t="e">
        <f>#REF!*FH17</f>
        <v>#REF!</v>
      </c>
      <c r="FI18" s="3" t="e">
        <f>#REF!*FI17</f>
        <v>#REF!</v>
      </c>
      <c r="FJ18" s="3" t="e">
        <f>#REF!*FJ17</f>
        <v>#REF!</v>
      </c>
      <c r="FK18" s="3" t="e">
        <f>#REF!*FK17</f>
        <v>#REF!</v>
      </c>
      <c r="FL18" s="3" t="e">
        <f>#REF!*FL17</f>
        <v>#REF!</v>
      </c>
      <c r="FM18" s="3" t="e">
        <f>#REF!*FM17</f>
        <v>#REF!</v>
      </c>
      <c r="FN18" s="3" t="e">
        <f>#REF!*FN17</f>
        <v>#REF!</v>
      </c>
      <c r="FO18" s="3" t="e">
        <f>#REF!*FO17</f>
        <v>#REF!</v>
      </c>
      <c r="FP18" s="3" t="e">
        <f>#REF!*FP17</f>
        <v>#REF!</v>
      </c>
      <c r="FQ18" s="3" t="e">
        <f>#REF!*FQ17</f>
        <v>#REF!</v>
      </c>
      <c r="FR18" s="3" t="e">
        <f>#REF!*FR17</f>
        <v>#REF!</v>
      </c>
      <c r="FS18" s="3" t="e">
        <f>#REF!*FS17</f>
        <v>#REF!</v>
      </c>
      <c r="FT18" s="3" t="e">
        <f>#REF!*FT17</f>
        <v>#REF!</v>
      </c>
      <c r="FU18" s="3" t="e">
        <f>#REF!*FU17</f>
        <v>#REF!</v>
      </c>
      <c r="FV18" s="3" t="e">
        <f>#REF!*FV17</f>
        <v>#REF!</v>
      </c>
      <c r="FW18" s="3" t="e">
        <f>#REF!*FW17</f>
        <v>#REF!</v>
      </c>
      <c r="FX18" s="3" t="e">
        <f>#REF!*FX17</f>
        <v>#REF!</v>
      </c>
      <c r="FY18" s="3" t="e">
        <f>#REF!*FY17</f>
        <v>#REF!</v>
      </c>
      <c r="FZ18" s="3" t="e">
        <f>#REF!*FZ17</f>
        <v>#REF!</v>
      </c>
      <c r="GA18" s="3" t="e">
        <f>#REF!*GA17</f>
        <v>#REF!</v>
      </c>
      <c r="GB18" s="3" t="e">
        <f>#REF!*GB17</f>
        <v>#REF!</v>
      </c>
      <c r="GC18" s="3" t="e">
        <f>#REF!*GC17</f>
        <v>#REF!</v>
      </c>
      <c r="GD18" s="3" t="e">
        <f>#REF!*GD17</f>
        <v>#REF!</v>
      </c>
      <c r="GE18" s="3" t="e">
        <f>#REF!*GE17</f>
        <v>#REF!</v>
      </c>
      <c r="GF18" s="3" t="e">
        <f>#REF!*GF17</f>
        <v>#REF!</v>
      </c>
      <c r="GG18" s="3" t="e">
        <f>#REF!*GG17</f>
        <v>#REF!</v>
      </c>
      <c r="GH18" s="3" t="e">
        <f>#REF!*GH17</f>
        <v>#REF!</v>
      </c>
      <c r="GI18" s="3" t="e">
        <f>#REF!*GI17</f>
        <v>#REF!</v>
      </c>
      <c r="GJ18" s="3" t="e">
        <f>#REF!*GJ17</f>
        <v>#REF!</v>
      </c>
      <c r="GK18" s="3" t="e">
        <f>#REF!*GK17</f>
        <v>#REF!</v>
      </c>
      <c r="GL18" s="3" t="e">
        <f>#REF!*GL17</f>
        <v>#REF!</v>
      </c>
      <c r="GM18" s="3" t="e">
        <f>#REF!*GM17</f>
        <v>#REF!</v>
      </c>
      <c r="GN18" s="3" t="e">
        <f>#REF!*GN17</f>
        <v>#REF!</v>
      </c>
      <c r="GO18" s="3" t="e">
        <f>#REF!*GO17</f>
        <v>#REF!</v>
      </c>
      <c r="GP18" s="3" t="e">
        <f>#REF!*GP17</f>
        <v>#REF!</v>
      </c>
      <c r="GQ18" s="3" t="e">
        <f>#REF!*GQ17</f>
        <v>#REF!</v>
      </c>
      <c r="GR18" s="3" t="e">
        <f>#REF!*GR17</f>
        <v>#REF!</v>
      </c>
      <c r="GS18" s="3" t="e">
        <f>#REF!*GS17</f>
        <v>#REF!</v>
      </c>
      <c r="GT18" s="3" t="e">
        <f>#REF!*GT17</f>
        <v>#REF!</v>
      </c>
      <c r="GU18" s="3" t="e">
        <f>#REF!*GU17</f>
        <v>#REF!</v>
      </c>
      <c r="GV18" s="3" t="e">
        <f>#REF!*GV17</f>
        <v>#REF!</v>
      </c>
      <c r="GW18" s="3" t="e">
        <f>#REF!*GW17</f>
        <v>#REF!</v>
      </c>
      <c r="GX18" s="3" t="e">
        <f>#REF!*GX17</f>
        <v>#REF!</v>
      </c>
      <c r="GY18" s="3" t="e">
        <f>#REF!*GY17</f>
        <v>#REF!</v>
      </c>
      <c r="GZ18" s="3" t="e">
        <f>#REF!*GZ17</f>
        <v>#REF!</v>
      </c>
      <c r="HA18" s="3" t="e">
        <f>#REF!*HA17</f>
        <v>#REF!</v>
      </c>
      <c r="HB18" s="3" t="e">
        <f>#REF!*HB17</f>
        <v>#REF!</v>
      </c>
      <c r="HC18" s="3" t="e">
        <f>#REF!*HC17</f>
        <v>#REF!</v>
      </c>
      <c r="HD18" s="3" t="e">
        <f>#REF!*HD17</f>
        <v>#REF!</v>
      </c>
      <c r="HE18" s="3" t="e">
        <f>#REF!*HE17</f>
        <v>#REF!</v>
      </c>
      <c r="HF18" s="3" t="e">
        <f>#REF!*HF17</f>
        <v>#REF!</v>
      </c>
      <c r="HG18" s="3" t="e">
        <f>#REF!*HG17</f>
        <v>#REF!</v>
      </c>
      <c r="HH18" s="3" t="e">
        <f>#REF!*HH17</f>
        <v>#REF!</v>
      </c>
      <c r="HI18" s="3" t="e">
        <f>#REF!*HI17</f>
        <v>#REF!</v>
      </c>
      <c r="HJ18" s="3" t="e">
        <f>#REF!*HJ17</f>
        <v>#REF!</v>
      </c>
      <c r="HK18" s="3" t="e">
        <f>#REF!*HK17</f>
        <v>#REF!</v>
      </c>
      <c r="HL18" s="3" t="e">
        <f>#REF!*HL17</f>
        <v>#REF!</v>
      </c>
      <c r="HM18" s="3" t="e">
        <f>#REF!*HM17</f>
        <v>#REF!</v>
      </c>
      <c r="HN18" s="3" t="e">
        <f>#REF!*HN17</f>
        <v>#REF!</v>
      </c>
      <c r="HO18" s="3" t="e">
        <f>#REF!*HO17</f>
        <v>#REF!</v>
      </c>
      <c r="HP18" s="3" t="e">
        <f>#REF!*HP17</f>
        <v>#REF!</v>
      </c>
      <c r="HQ18" s="3" t="e">
        <f>#REF!*HQ17</f>
        <v>#REF!</v>
      </c>
      <c r="HR18" s="3" t="e">
        <f>#REF!*HR17</f>
        <v>#REF!</v>
      </c>
      <c r="HS18" s="3" t="e">
        <f>#REF!*HS17</f>
        <v>#REF!</v>
      </c>
      <c r="HT18" s="3" t="e">
        <f>#REF!*HT17</f>
        <v>#REF!</v>
      </c>
      <c r="HU18" s="3" t="e">
        <f>#REF!*HU17</f>
        <v>#REF!</v>
      </c>
      <c r="HV18" s="3" t="e">
        <f>#REF!*HV17</f>
        <v>#REF!</v>
      </c>
      <c r="HW18" s="3" t="e">
        <f>#REF!*HW17</f>
        <v>#REF!</v>
      </c>
      <c r="HX18" s="3" t="e">
        <f>#REF!*HX17</f>
        <v>#REF!</v>
      </c>
      <c r="HY18" s="3" t="e">
        <f>#REF!*HY17</f>
        <v>#REF!</v>
      </c>
      <c r="HZ18" s="3" t="e">
        <f>#REF!*HZ17</f>
        <v>#REF!</v>
      </c>
      <c r="IA18" s="3" t="e">
        <f>#REF!*IA17</f>
        <v>#REF!</v>
      </c>
      <c r="IB18" s="3" t="e">
        <f>#REF!*IB17</f>
        <v>#REF!</v>
      </c>
      <c r="IC18" s="3" t="e">
        <f>#REF!*IC17</f>
        <v>#REF!</v>
      </c>
      <c r="ID18" s="3" t="e">
        <f>#REF!*ID17</f>
        <v>#REF!</v>
      </c>
      <c r="IE18" s="3" t="e">
        <f>#REF!*IE17</f>
        <v>#REF!</v>
      </c>
      <c r="IF18" s="3" t="e">
        <f>#REF!*IF17</f>
        <v>#REF!</v>
      </c>
      <c r="IG18" s="3" t="e">
        <f>#REF!*IG17</f>
        <v>#REF!</v>
      </c>
      <c r="IH18" s="3" t="e">
        <f>#REF!*IH17</f>
        <v>#REF!</v>
      </c>
      <c r="II18" s="3" t="e">
        <f>#REF!*II17</f>
        <v>#REF!</v>
      </c>
    </row>
    <row r="19" spans="1:243" ht="14.25" customHeight="1">
      <c r="B19" s="24"/>
      <c r="C19" s="2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row>
    <row r="20" spans="1:243" s="17" customFormat="1" ht="15.75" thickBot="1">
      <c r="B20" s="23"/>
      <c r="D20" s="8" t="s">
        <v>2</v>
      </c>
      <c r="E20" s="8" t="s">
        <v>1</v>
      </c>
      <c r="F20" s="8" t="s">
        <v>3</v>
      </c>
      <c r="G20" s="8" t="s">
        <v>4</v>
      </c>
      <c r="H20" s="8" t="s">
        <v>5</v>
      </c>
      <c r="I20" s="8" t="s">
        <v>6</v>
      </c>
      <c r="J20" s="8" t="s">
        <v>7</v>
      </c>
      <c r="K20" s="8" t="s">
        <v>8</v>
      </c>
      <c r="L20" s="8" t="s">
        <v>9</v>
      </c>
      <c r="M20" s="8" t="s">
        <v>10</v>
      </c>
      <c r="N20" s="8" t="s">
        <v>11</v>
      </c>
      <c r="O20" s="8" t="s">
        <v>12</v>
      </c>
      <c r="P20" s="8" t="s">
        <v>13</v>
      </c>
      <c r="Q20" s="8" t="s">
        <v>14</v>
      </c>
      <c r="R20" s="8" t="s">
        <v>15</v>
      </c>
      <c r="S20" s="8" t="s">
        <v>16</v>
      </c>
      <c r="T20" s="8" t="s">
        <v>17</v>
      </c>
      <c r="U20" s="8" t="s">
        <v>18</v>
      </c>
      <c r="V20" s="8" t="s">
        <v>19</v>
      </c>
      <c r="W20" s="8" t="s">
        <v>20</v>
      </c>
      <c r="X20" s="8" t="s">
        <v>21</v>
      </c>
      <c r="Y20" s="8" t="s">
        <v>22</v>
      </c>
      <c r="Z20" s="8" t="s">
        <v>23</v>
      </c>
      <c r="AA20" s="8" t="s">
        <v>24</v>
      </c>
      <c r="AB20" s="8" t="s">
        <v>25</v>
      </c>
      <c r="AC20" s="8" t="s">
        <v>26</v>
      </c>
      <c r="AD20" s="8" t="s">
        <v>27</v>
      </c>
      <c r="AE20" s="8" t="s">
        <v>28</v>
      </c>
      <c r="AF20" s="8" t="s">
        <v>29</v>
      </c>
      <c r="AG20" s="8" t="s">
        <v>30</v>
      </c>
      <c r="AH20" s="8" t="s">
        <v>31</v>
      </c>
      <c r="AI20" s="8" t="s">
        <v>32</v>
      </c>
      <c r="AJ20" s="8" t="s">
        <v>33</v>
      </c>
      <c r="AK20" s="8" t="s">
        <v>34</v>
      </c>
      <c r="AL20" s="8" t="s">
        <v>35</v>
      </c>
      <c r="AM20" s="8" t="s">
        <v>36</v>
      </c>
      <c r="AN20" s="8" t="s">
        <v>37</v>
      </c>
      <c r="AO20" s="8" t="s">
        <v>38</v>
      </c>
      <c r="AP20" s="8" t="s">
        <v>39</v>
      </c>
      <c r="AQ20" s="8" t="s">
        <v>40</v>
      </c>
      <c r="AR20" s="8" t="s">
        <v>41</v>
      </c>
      <c r="AS20" s="8" t="s">
        <v>42</v>
      </c>
      <c r="AT20" s="8" t="s">
        <v>43</v>
      </c>
      <c r="AU20" s="8" t="s">
        <v>44</v>
      </c>
      <c r="AV20" s="8" t="s">
        <v>45</v>
      </c>
      <c r="AW20" s="8" t="s">
        <v>46</v>
      </c>
      <c r="AX20" s="8" t="s">
        <v>47</v>
      </c>
      <c r="AY20" s="8" t="s">
        <v>48</v>
      </c>
      <c r="AZ20" s="8" t="s">
        <v>49</v>
      </c>
      <c r="BA20" s="8" t="s">
        <v>50</v>
      </c>
      <c r="BB20" s="8" t="s">
        <v>51</v>
      </c>
      <c r="BC20" s="9" t="s">
        <v>60</v>
      </c>
      <c r="BD20" s="9" t="s">
        <v>61</v>
      </c>
      <c r="BE20" s="9" t="s">
        <v>62</v>
      </c>
      <c r="BF20" s="9" t="s">
        <v>63</v>
      </c>
      <c r="BG20" s="9" t="s">
        <v>64</v>
      </c>
      <c r="BH20" s="9" t="s">
        <v>65</v>
      </c>
      <c r="BI20" s="9" t="s">
        <v>66</v>
      </c>
      <c r="BJ20" s="9" t="s">
        <v>67</v>
      </c>
      <c r="BK20" s="9" t="s">
        <v>68</v>
      </c>
      <c r="BL20" s="9" t="s">
        <v>69</v>
      </c>
      <c r="BM20" s="9" t="s">
        <v>70</v>
      </c>
      <c r="BN20" s="9" t="s">
        <v>71</v>
      </c>
      <c r="BO20" s="9" t="s">
        <v>72</v>
      </c>
      <c r="BP20" s="9" t="s">
        <v>73</v>
      </c>
      <c r="BQ20" s="9" t="s">
        <v>74</v>
      </c>
      <c r="BR20" s="9" t="s">
        <v>75</v>
      </c>
      <c r="BS20" s="9" t="s">
        <v>76</v>
      </c>
      <c r="BT20" s="9" t="s">
        <v>77</v>
      </c>
      <c r="BU20" s="9" t="s">
        <v>78</v>
      </c>
      <c r="BV20" s="9" t="s">
        <v>79</v>
      </c>
      <c r="BW20" s="9" t="s">
        <v>80</v>
      </c>
      <c r="BX20" s="9" t="s">
        <v>81</v>
      </c>
      <c r="BY20" s="9" t="s">
        <v>82</v>
      </c>
      <c r="BZ20" s="9" t="s">
        <v>83</v>
      </c>
      <c r="CA20" s="9" t="s">
        <v>84</v>
      </c>
      <c r="CB20" s="9" t="s">
        <v>85</v>
      </c>
      <c r="CC20" s="9" t="s">
        <v>86</v>
      </c>
      <c r="CD20" s="9" t="s">
        <v>87</v>
      </c>
      <c r="CE20" s="9" t="s">
        <v>88</v>
      </c>
      <c r="CF20" s="9" t="s">
        <v>89</v>
      </c>
      <c r="CG20" s="9" t="s">
        <v>90</v>
      </c>
      <c r="CH20" s="9" t="s">
        <v>91</v>
      </c>
      <c r="CI20" s="9" t="s">
        <v>92</v>
      </c>
      <c r="CJ20" s="9" t="s">
        <v>93</v>
      </c>
      <c r="CK20" s="9" t="s">
        <v>94</v>
      </c>
      <c r="CL20" s="9" t="s">
        <v>95</v>
      </c>
      <c r="CM20" s="9" t="s">
        <v>96</v>
      </c>
      <c r="CN20" s="9" t="s">
        <v>97</v>
      </c>
      <c r="CO20" s="9" t="s">
        <v>98</v>
      </c>
      <c r="CP20" s="9" t="s">
        <v>99</v>
      </c>
      <c r="CQ20" s="9" t="s">
        <v>100</v>
      </c>
      <c r="CR20" s="9" t="s">
        <v>101</v>
      </c>
      <c r="CS20" s="9" t="s">
        <v>102</v>
      </c>
      <c r="CT20" s="9" t="s">
        <v>103</v>
      </c>
      <c r="CU20" s="9" t="s">
        <v>104</v>
      </c>
      <c r="CV20" s="9" t="s">
        <v>105</v>
      </c>
      <c r="CW20" s="9" t="s">
        <v>106</v>
      </c>
      <c r="CX20" s="9" t="s">
        <v>107</v>
      </c>
      <c r="CY20" s="9" t="s">
        <v>108</v>
      </c>
      <c r="CZ20" s="9" t="s">
        <v>109</v>
      </c>
      <c r="DA20" s="9" t="s">
        <v>110</v>
      </c>
      <c r="DB20" s="9" t="s">
        <v>111</v>
      </c>
      <c r="DC20" s="9" t="s">
        <v>112</v>
      </c>
      <c r="DD20" s="9" t="s">
        <v>113</v>
      </c>
      <c r="DE20" s="9" t="s">
        <v>114</v>
      </c>
      <c r="DF20" s="9" t="s">
        <v>115</v>
      </c>
      <c r="DG20" s="9" t="s">
        <v>116</v>
      </c>
      <c r="DH20" s="9" t="s">
        <v>117</v>
      </c>
      <c r="DI20" s="9" t="s">
        <v>118</v>
      </c>
      <c r="DJ20" s="9" t="s">
        <v>119</v>
      </c>
      <c r="DK20" s="9" t="s">
        <v>120</v>
      </c>
      <c r="DL20" s="9" t="s">
        <v>121</v>
      </c>
      <c r="DM20" s="9" t="s">
        <v>122</v>
      </c>
      <c r="DN20" s="9" t="s">
        <v>123</v>
      </c>
      <c r="DO20" s="9" t="s">
        <v>124</v>
      </c>
      <c r="DP20" s="9" t="s">
        <v>125</v>
      </c>
      <c r="DQ20" s="9" t="s">
        <v>126</v>
      </c>
      <c r="DR20" s="9" t="s">
        <v>127</v>
      </c>
      <c r="DS20" s="9" t="s">
        <v>128</v>
      </c>
      <c r="DT20" s="9" t="s">
        <v>129</v>
      </c>
      <c r="DU20" s="9" t="s">
        <v>130</v>
      </c>
      <c r="DV20" s="9" t="s">
        <v>131</v>
      </c>
      <c r="DW20" s="9" t="s">
        <v>132</v>
      </c>
      <c r="DX20" s="9" t="s">
        <v>133</v>
      </c>
      <c r="DY20" s="9" t="s">
        <v>134</v>
      </c>
      <c r="DZ20" s="9" t="s">
        <v>135</v>
      </c>
      <c r="EA20" s="9" t="s">
        <v>136</v>
      </c>
      <c r="EB20" s="9" t="s">
        <v>137</v>
      </c>
      <c r="EC20" s="9" t="s">
        <v>138</v>
      </c>
      <c r="ED20" s="9" t="s">
        <v>139</v>
      </c>
      <c r="EE20" s="9" t="s">
        <v>140</v>
      </c>
      <c r="EF20" s="9" t="s">
        <v>141</v>
      </c>
      <c r="EG20" s="9" t="s">
        <v>142</v>
      </c>
      <c r="EH20" s="9" t="s">
        <v>143</v>
      </c>
      <c r="EI20" s="9" t="s">
        <v>144</v>
      </c>
      <c r="EJ20" s="9" t="s">
        <v>145</v>
      </c>
      <c r="EK20" s="9" t="s">
        <v>146</v>
      </c>
      <c r="EL20" s="9" t="s">
        <v>147</v>
      </c>
      <c r="EM20" s="9" t="s">
        <v>148</v>
      </c>
      <c r="EN20" s="9" t="s">
        <v>149</v>
      </c>
      <c r="EO20" s="9" t="s">
        <v>150</v>
      </c>
      <c r="EP20" s="9" t="s">
        <v>151</v>
      </c>
      <c r="EQ20" s="9" t="s">
        <v>152</v>
      </c>
      <c r="ER20" s="9" t="s">
        <v>153</v>
      </c>
      <c r="ES20" s="9" t="s">
        <v>154</v>
      </c>
      <c r="ET20" s="9" t="s">
        <v>155</v>
      </c>
      <c r="EU20" s="9" t="s">
        <v>156</v>
      </c>
      <c r="EV20" s="9" t="s">
        <v>157</v>
      </c>
      <c r="EW20" s="9" t="s">
        <v>158</v>
      </c>
      <c r="EX20" s="9" t="s">
        <v>159</v>
      </c>
      <c r="EY20" s="9" t="s">
        <v>160</v>
      </c>
      <c r="EZ20" s="9" t="s">
        <v>161</v>
      </c>
      <c r="FA20" s="9" t="s">
        <v>162</v>
      </c>
      <c r="FB20" s="9" t="s">
        <v>163</v>
      </c>
      <c r="FC20" s="9" t="s">
        <v>164</v>
      </c>
      <c r="FD20" s="9" t="s">
        <v>165</v>
      </c>
      <c r="FE20" s="9" t="s">
        <v>166</v>
      </c>
      <c r="FF20" s="9" t="s">
        <v>167</v>
      </c>
      <c r="FG20" s="9" t="s">
        <v>168</v>
      </c>
      <c r="FH20" s="9" t="s">
        <v>169</v>
      </c>
      <c r="FI20" s="9" t="s">
        <v>170</v>
      </c>
      <c r="FJ20" s="9" t="s">
        <v>171</v>
      </c>
      <c r="FK20" s="9" t="s">
        <v>172</v>
      </c>
      <c r="FL20" s="9" t="s">
        <v>173</v>
      </c>
      <c r="FM20" s="9" t="s">
        <v>174</v>
      </c>
      <c r="FN20" s="9" t="s">
        <v>175</v>
      </c>
      <c r="FO20" s="9" t="s">
        <v>176</v>
      </c>
      <c r="FP20" s="9" t="s">
        <v>177</v>
      </c>
      <c r="FQ20" s="9" t="s">
        <v>178</v>
      </c>
      <c r="FR20" s="9" t="s">
        <v>179</v>
      </c>
      <c r="FS20" s="9" t="s">
        <v>180</v>
      </c>
      <c r="FT20" s="9" t="s">
        <v>181</v>
      </c>
      <c r="FU20" s="9" t="s">
        <v>182</v>
      </c>
      <c r="FV20" s="9" t="s">
        <v>183</v>
      </c>
      <c r="FW20" s="9" t="s">
        <v>184</v>
      </c>
      <c r="FX20" s="9" t="s">
        <v>185</v>
      </c>
      <c r="FY20" s="9" t="s">
        <v>186</v>
      </c>
      <c r="FZ20" s="9" t="s">
        <v>187</v>
      </c>
      <c r="GA20" s="9" t="s">
        <v>188</v>
      </c>
      <c r="GB20" s="9" t="s">
        <v>189</v>
      </c>
      <c r="GC20" s="9" t="s">
        <v>190</v>
      </c>
      <c r="GD20" s="9" t="s">
        <v>191</v>
      </c>
      <c r="GE20" s="9" t="s">
        <v>192</v>
      </c>
      <c r="GF20" s="9" t="s">
        <v>193</v>
      </c>
      <c r="GG20" s="9" t="s">
        <v>194</v>
      </c>
      <c r="GH20" s="9" t="s">
        <v>195</v>
      </c>
      <c r="GI20" s="9" t="s">
        <v>196</v>
      </c>
      <c r="GJ20" s="9" t="s">
        <v>197</v>
      </c>
      <c r="GK20" s="9" t="s">
        <v>198</v>
      </c>
      <c r="GL20" s="9" t="s">
        <v>199</v>
      </c>
      <c r="GM20" s="9" t="s">
        <v>200</v>
      </c>
      <c r="GN20" s="9" t="s">
        <v>201</v>
      </c>
      <c r="GO20" s="9" t="s">
        <v>202</v>
      </c>
      <c r="GP20" s="9" t="s">
        <v>203</v>
      </c>
      <c r="GQ20" s="9" t="s">
        <v>204</v>
      </c>
      <c r="GR20" s="9" t="s">
        <v>205</v>
      </c>
      <c r="GS20" s="9" t="s">
        <v>206</v>
      </c>
      <c r="GT20" s="9" t="s">
        <v>207</v>
      </c>
      <c r="GU20" s="9" t="s">
        <v>208</v>
      </c>
      <c r="GV20" s="9" t="s">
        <v>209</v>
      </c>
      <c r="GW20" s="9" t="s">
        <v>210</v>
      </c>
      <c r="GX20" s="9" t="s">
        <v>211</v>
      </c>
      <c r="GY20" s="9" t="s">
        <v>212</v>
      </c>
      <c r="GZ20" s="9" t="s">
        <v>213</v>
      </c>
      <c r="HA20" s="9" t="s">
        <v>214</v>
      </c>
      <c r="HB20" s="9" t="s">
        <v>215</v>
      </c>
      <c r="HC20" s="9" t="s">
        <v>216</v>
      </c>
      <c r="HD20" s="9" t="s">
        <v>217</v>
      </c>
      <c r="HE20" s="9" t="s">
        <v>218</v>
      </c>
      <c r="HF20" s="9" t="s">
        <v>219</v>
      </c>
      <c r="HG20" s="9" t="s">
        <v>220</v>
      </c>
      <c r="HH20" s="9" t="s">
        <v>221</v>
      </c>
      <c r="HI20" s="9" t="s">
        <v>222</v>
      </c>
      <c r="HJ20" s="9" t="s">
        <v>223</v>
      </c>
      <c r="HK20" s="9" t="s">
        <v>224</v>
      </c>
      <c r="HL20" s="9" t="s">
        <v>225</v>
      </c>
      <c r="HM20" s="9" t="s">
        <v>226</v>
      </c>
      <c r="HN20" s="9" t="s">
        <v>227</v>
      </c>
      <c r="HO20" s="9" t="s">
        <v>228</v>
      </c>
      <c r="HP20" s="9" t="s">
        <v>229</v>
      </c>
      <c r="HQ20" s="9" t="s">
        <v>230</v>
      </c>
      <c r="HR20" s="9" t="s">
        <v>231</v>
      </c>
      <c r="HS20" s="9" t="s">
        <v>232</v>
      </c>
      <c r="HT20" s="9" t="s">
        <v>233</v>
      </c>
      <c r="HU20" s="9" t="s">
        <v>234</v>
      </c>
      <c r="HV20" s="9" t="s">
        <v>235</v>
      </c>
      <c r="HW20" s="9" t="s">
        <v>236</v>
      </c>
      <c r="HX20" s="9" t="s">
        <v>237</v>
      </c>
      <c r="HY20" s="9" t="s">
        <v>238</v>
      </c>
      <c r="HZ20" s="9" t="s">
        <v>239</v>
      </c>
      <c r="IA20" s="9" t="s">
        <v>240</v>
      </c>
      <c r="IB20" s="9" t="s">
        <v>241</v>
      </c>
      <c r="IC20" s="9" t="s">
        <v>242</v>
      </c>
      <c r="ID20" s="9" t="s">
        <v>243</v>
      </c>
      <c r="IE20" s="9" t="s">
        <v>244</v>
      </c>
      <c r="IF20" s="9" t="s">
        <v>245</v>
      </c>
      <c r="IG20" s="9" t="s">
        <v>246</v>
      </c>
      <c r="IH20" s="9" t="s">
        <v>247</v>
      </c>
      <c r="II20" s="9" t="s">
        <v>248</v>
      </c>
    </row>
    <row r="21" spans="1:243" ht="15.75" thickBot="1">
      <c r="B21" s="24" t="s">
        <v>53</v>
      </c>
      <c r="C21" s="143">
        <f>'2.1 Payback calculator (Neut.)'!C21*'READ ME FIRST!!!'!F43</f>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row r="22" spans="1:243">
      <c r="B22" s="24" t="s">
        <v>56</v>
      </c>
      <c r="C22" s="146">
        <f>'2.1 Payback calculator (Neut.)'!C22</f>
        <v>0</v>
      </c>
      <c r="D22" s="1">
        <f>C22</f>
        <v>0</v>
      </c>
      <c r="E22" s="1">
        <f>D22*(1+$C$21)</f>
        <v>0</v>
      </c>
      <c r="F22" s="1">
        <f t="shared" ref="F22:BB22" si="6">E22*(1+$C$21)</f>
        <v>0</v>
      </c>
      <c r="G22" s="1">
        <f t="shared" si="6"/>
        <v>0</v>
      </c>
      <c r="H22" s="1">
        <f t="shared" si="6"/>
        <v>0</v>
      </c>
      <c r="I22" s="1">
        <f t="shared" si="6"/>
        <v>0</v>
      </c>
      <c r="J22" s="1">
        <f t="shared" si="6"/>
        <v>0</v>
      </c>
      <c r="K22" s="1">
        <f t="shared" si="6"/>
        <v>0</v>
      </c>
      <c r="L22" s="1">
        <f t="shared" si="6"/>
        <v>0</v>
      </c>
      <c r="M22" s="1">
        <f t="shared" si="6"/>
        <v>0</v>
      </c>
      <c r="N22" s="1">
        <f t="shared" si="6"/>
        <v>0</v>
      </c>
      <c r="O22" s="1">
        <f t="shared" si="6"/>
        <v>0</v>
      </c>
      <c r="P22" s="1">
        <f t="shared" si="6"/>
        <v>0</v>
      </c>
      <c r="Q22" s="1">
        <f t="shared" si="6"/>
        <v>0</v>
      </c>
      <c r="R22" s="1">
        <f t="shared" si="6"/>
        <v>0</v>
      </c>
      <c r="S22" s="1">
        <f t="shared" si="6"/>
        <v>0</v>
      </c>
      <c r="T22" s="1">
        <f t="shared" si="6"/>
        <v>0</v>
      </c>
      <c r="U22" s="1">
        <f t="shared" si="6"/>
        <v>0</v>
      </c>
      <c r="V22" s="1">
        <f t="shared" si="6"/>
        <v>0</v>
      </c>
      <c r="W22" s="1">
        <f t="shared" si="6"/>
        <v>0</v>
      </c>
      <c r="X22" s="1">
        <f t="shared" si="6"/>
        <v>0</v>
      </c>
      <c r="Y22" s="1">
        <f t="shared" si="6"/>
        <v>0</v>
      </c>
      <c r="Z22" s="1">
        <f t="shared" si="6"/>
        <v>0</v>
      </c>
      <c r="AA22" s="1">
        <f t="shared" si="6"/>
        <v>0</v>
      </c>
      <c r="AB22" s="1">
        <f t="shared" si="6"/>
        <v>0</v>
      </c>
      <c r="AC22" s="1">
        <f t="shared" si="6"/>
        <v>0</v>
      </c>
      <c r="AD22" s="1">
        <f t="shared" si="6"/>
        <v>0</v>
      </c>
      <c r="AE22" s="1">
        <f t="shared" si="6"/>
        <v>0</v>
      </c>
      <c r="AF22" s="1">
        <f t="shared" si="6"/>
        <v>0</v>
      </c>
      <c r="AG22" s="1">
        <f t="shared" si="6"/>
        <v>0</v>
      </c>
      <c r="AH22" s="1">
        <f t="shared" si="6"/>
        <v>0</v>
      </c>
      <c r="AI22" s="1">
        <f t="shared" si="6"/>
        <v>0</v>
      </c>
      <c r="AJ22" s="1">
        <f t="shared" si="6"/>
        <v>0</v>
      </c>
      <c r="AK22" s="1">
        <f t="shared" si="6"/>
        <v>0</v>
      </c>
      <c r="AL22" s="1">
        <f t="shared" si="6"/>
        <v>0</v>
      </c>
      <c r="AM22" s="1">
        <f t="shared" si="6"/>
        <v>0</v>
      </c>
      <c r="AN22" s="1">
        <f t="shared" si="6"/>
        <v>0</v>
      </c>
      <c r="AO22" s="1">
        <f t="shared" si="6"/>
        <v>0</v>
      </c>
      <c r="AP22" s="1">
        <f t="shared" si="6"/>
        <v>0</v>
      </c>
      <c r="AQ22" s="1">
        <f t="shared" si="6"/>
        <v>0</v>
      </c>
      <c r="AR22" s="1">
        <f t="shared" si="6"/>
        <v>0</v>
      </c>
      <c r="AS22" s="1">
        <f t="shared" si="6"/>
        <v>0</v>
      </c>
      <c r="AT22" s="1">
        <f t="shared" si="6"/>
        <v>0</v>
      </c>
      <c r="AU22" s="1">
        <f t="shared" si="6"/>
        <v>0</v>
      </c>
      <c r="AV22" s="1">
        <f t="shared" si="6"/>
        <v>0</v>
      </c>
      <c r="AW22" s="1">
        <f t="shared" si="6"/>
        <v>0</v>
      </c>
      <c r="AX22" s="1">
        <f t="shared" si="6"/>
        <v>0</v>
      </c>
      <c r="AY22" s="1">
        <f t="shared" si="6"/>
        <v>0</v>
      </c>
      <c r="AZ22" s="1">
        <f t="shared" si="6"/>
        <v>0</v>
      </c>
      <c r="BA22" s="1">
        <f t="shared" si="6"/>
        <v>0</v>
      </c>
      <c r="BB22" s="2">
        <f t="shared" si="6"/>
        <v>0</v>
      </c>
      <c r="BC22" s="3">
        <f t="shared" ref="BC22:BP22" si="7">BB22*$C$21</f>
        <v>0</v>
      </c>
      <c r="BD22" s="3">
        <f t="shared" si="7"/>
        <v>0</v>
      </c>
      <c r="BE22" s="3">
        <f t="shared" si="7"/>
        <v>0</v>
      </c>
      <c r="BF22" s="3">
        <f t="shared" si="7"/>
        <v>0</v>
      </c>
      <c r="BG22" s="3">
        <f t="shared" si="7"/>
        <v>0</v>
      </c>
      <c r="BH22" s="3">
        <f t="shared" si="7"/>
        <v>0</v>
      </c>
      <c r="BI22" s="3">
        <f t="shared" si="7"/>
        <v>0</v>
      </c>
      <c r="BJ22" s="3">
        <f t="shared" si="7"/>
        <v>0</v>
      </c>
      <c r="BK22" s="3">
        <f t="shared" si="7"/>
        <v>0</v>
      </c>
      <c r="BL22" s="3">
        <f t="shared" si="7"/>
        <v>0</v>
      </c>
      <c r="BM22" s="3">
        <f t="shared" si="7"/>
        <v>0</v>
      </c>
      <c r="BN22" s="3">
        <f t="shared" si="7"/>
        <v>0</v>
      </c>
      <c r="BO22" s="3">
        <f t="shared" si="7"/>
        <v>0</v>
      </c>
      <c r="BP22" s="3">
        <f t="shared" si="7"/>
        <v>0</v>
      </c>
      <c r="BQ22" s="3">
        <f t="shared" ref="BQ22:EB22" si="8">BP22*$C$21</f>
        <v>0</v>
      </c>
      <c r="BR22" s="3">
        <f t="shared" si="8"/>
        <v>0</v>
      </c>
      <c r="BS22" s="3">
        <f t="shared" si="8"/>
        <v>0</v>
      </c>
      <c r="BT22" s="3">
        <f t="shared" si="8"/>
        <v>0</v>
      </c>
      <c r="BU22" s="3">
        <f t="shared" si="8"/>
        <v>0</v>
      </c>
      <c r="BV22" s="3">
        <f t="shared" si="8"/>
        <v>0</v>
      </c>
      <c r="BW22" s="3">
        <f t="shared" si="8"/>
        <v>0</v>
      </c>
      <c r="BX22" s="3">
        <f t="shared" si="8"/>
        <v>0</v>
      </c>
      <c r="BY22" s="3">
        <f t="shared" si="8"/>
        <v>0</v>
      </c>
      <c r="BZ22" s="3">
        <f t="shared" si="8"/>
        <v>0</v>
      </c>
      <c r="CA22" s="3">
        <f t="shared" si="8"/>
        <v>0</v>
      </c>
      <c r="CB22" s="3">
        <f t="shared" si="8"/>
        <v>0</v>
      </c>
      <c r="CC22" s="3">
        <f t="shared" si="8"/>
        <v>0</v>
      </c>
      <c r="CD22" s="3">
        <f t="shared" si="8"/>
        <v>0</v>
      </c>
      <c r="CE22" s="3">
        <f t="shared" si="8"/>
        <v>0</v>
      </c>
      <c r="CF22" s="3">
        <f t="shared" si="8"/>
        <v>0</v>
      </c>
      <c r="CG22" s="3">
        <f t="shared" si="8"/>
        <v>0</v>
      </c>
      <c r="CH22" s="3">
        <f t="shared" si="8"/>
        <v>0</v>
      </c>
      <c r="CI22" s="3">
        <f t="shared" si="8"/>
        <v>0</v>
      </c>
      <c r="CJ22" s="3">
        <f t="shared" si="8"/>
        <v>0</v>
      </c>
      <c r="CK22" s="3">
        <f t="shared" si="8"/>
        <v>0</v>
      </c>
      <c r="CL22" s="3">
        <f t="shared" si="8"/>
        <v>0</v>
      </c>
      <c r="CM22" s="3">
        <f t="shared" si="8"/>
        <v>0</v>
      </c>
      <c r="CN22" s="3">
        <f t="shared" si="8"/>
        <v>0</v>
      </c>
      <c r="CO22" s="3">
        <f t="shared" si="8"/>
        <v>0</v>
      </c>
      <c r="CP22" s="3">
        <f t="shared" si="8"/>
        <v>0</v>
      </c>
      <c r="CQ22" s="3">
        <f t="shared" si="8"/>
        <v>0</v>
      </c>
      <c r="CR22" s="3">
        <f t="shared" si="8"/>
        <v>0</v>
      </c>
      <c r="CS22" s="3">
        <f t="shared" si="8"/>
        <v>0</v>
      </c>
      <c r="CT22" s="3">
        <f t="shared" si="8"/>
        <v>0</v>
      </c>
      <c r="CU22" s="3">
        <f t="shared" si="8"/>
        <v>0</v>
      </c>
      <c r="CV22" s="3">
        <f t="shared" si="8"/>
        <v>0</v>
      </c>
      <c r="CW22" s="3">
        <f t="shared" si="8"/>
        <v>0</v>
      </c>
      <c r="CX22" s="3">
        <f t="shared" si="8"/>
        <v>0</v>
      </c>
      <c r="CY22" s="3">
        <f t="shared" si="8"/>
        <v>0</v>
      </c>
      <c r="CZ22" s="3">
        <f t="shared" si="8"/>
        <v>0</v>
      </c>
      <c r="DA22" s="3">
        <f t="shared" si="8"/>
        <v>0</v>
      </c>
      <c r="DB22" s="3">
        <f t="shared" si="8"/>
        <v>0</v>
      </c>
      <c r="DC22" s="3">
        <f t="shared" si="8"/>
        <v>0</v>
      </c>
      <c r="DD22" s="3">
        <f t="shared" si="8"/>
        <v>0</v>
      </c>
      <c r="DE22" s="3">
        <f t="shared" si="8"/>
        <v>0</v>
      </c>
      <c r="DF22" s="3">
        <f t="shared" si="8"/>
        <v>0</v>
      </c>
      <c r="DG22" s="3">
        <f t="shared" si="8"/>
        <v>0</v>
      </c>
      <c r="DH22" s="3">
        <f t="shared" si="8"/>
        <v>0</v>
      </c>
      <c r="DI22" s="3">
        <f t="shared" si="8"/>
        <v>0</v>
      </c>
      <c r="DJ22" s="3">
        <f t="shared" si="8"/>
        <v>0</v>
      </c>
      <c r="DK22" s="3">
        <f t="shared" si="8"/>
        <v>0</v>
      </c>
      <c r="DL22" s="3">
        <f t="shared" si="8"/>
        <v>0</v>
      </c>
      <c r="DM22" s="3">
        <f t="shared" si="8"/>
        <v>0</v>
      </c>
      <c r="DN22" s="3">
        <f t="shared" si="8"/>
        <v>0</v>
      </c>
      <c r="DO22" s="3">
        <f t="shared" si="8"/>
        <v>0</v>
      </c>
      <c r="DP22" s="3">
        <f t="shared" si="8"/>
        <v>0</v>
      </c>
      <c r="DQ22" s="3">
        <f t="shared" si="8"/>
        <v>0</v>
      </c>
      <c r="DR22" s="3">
        <f t="shared" si="8"/>
        <v>0</v>
      </c>
      <c r="DS22" s="3">
        <f t="shared" si="8"/>
        <v>0</v>
      </c>
      <c r="DT22" s="3">
        <f t="shared" si="8"/>
        <v>0</v>
      </c>
      <c r="DU22" s="3">
        <f t="shared" si="8"/>
        <v>0</v>
      </c>
      <c r="DV22" s="3">
        <f t="shared" si="8"/>
        <v>0</v>
      </c>
      <c r="DW22" s="3">
        <f t="shared" si="8"/>
        <v>0</v>
      </c>
      <c r="DX22" s="3">
        <f t="shared" si="8"/>
        <v>0</v>
      </c>
      <c r="DY22" s="3">
        <f t="shared" si="8"/>
        <v>0</v>
      </c>
      <c r="DZ22" s="3">
        <f t="shared" si="8"/>
        <v>0</v>
      </c>
      <c r="EA22" s="3">
        <f t="shared" si="8"/>
        <v>0</v>
      </c>
      <c r="EB22" s="3">
        <f t="shared" si="8"/>
        <v>0</v>
      </c>
      <c r="EC22" s="3">
        <f t="shared" ref="EC22:GN22" si="9">EB22*$C$21</f>
        <v>0</v>
      </c>
      <c r="ED22" s="3">
        <f t="shared" si="9"/>
        <v>0</v>
      </c>
      <c r="EE22" s="3">
        <f t="shared" si="9"/>
        <v>0</v>
      </c>
      <c r="EF22" s="3">
        <f t="shared" si="9"/>
        <v>0</v>
      </c>
      <c r="EG22" s="3">
        <f t="shared" si="9"/>
        <v>0</v>
      </c>
      <c r="EH22" s="3">
        <f t="shared" si="9"/>
        <v>0</v>
      </c>
      <c r="EI22" s="3">
        <f t="shared" si="9"/>
        <v>0</v>
      </c>
      <c r="EJ22" s="3">
        <f t="shared" si="9"/>
        <v>0</v>
      </c>
      <c r="EK22" s="3">
        <f t="shared" si="9"/>
        <v>0</v>
      </c>
      <c r="EL22" s="3">
        <f t="shared" si="9"/>
        <v>0</v>
      </c>
      <c r="EM22" s="3">
        <f t="shared" si="9"/>
        <v>0</v>
      </c>
      <c r="EN22" s="3">
        <f t="shared" si="9"/>
        <v>0</v>
      </c>
      <c r="EO22" s="3">
        <f t="shared" si="9"/>
        <v>0</v>
      </c>
      <c r="EP22" s="3">
        <f t="shared" si="9"/>
        <v>0</v>
      </c>
      <c r="EQ22" s="3">
        <f t="shared" si="9"/>
        <v>0</v>
      </c>
      <c r="ER22" s="3">
        <f t="shared" si="9"/>
        <v>0</v>
      </c>
      <c r="ES22" s="3">
        <f t="shared" si="9"/>
        <v>0</v>
      </c>
      <c r="ET22" s="3">
        <f t="shared" si="9"/>
        <v>0</v>
      </c>
      <c r="EU22" s="3">
        <f t="shared" si="9"/>
        <v>0</v>
      </c>
      <c r="EV22" s="3">
        <f t="shared" si="9"/>
        <v>0</v>
      </c>
      <c r="EW22" s="3">
        <f t="shared" si="9"/>
        <v>0</v>
      </c>
      <c r="EX22" s="3">
        <f t="shared" si="9"/>
        <v>0</v>
      </c>
      <c r="EY22" s="3">
        <f t="shared" si="9"/>
        <v>0</v>
      </c>
      <c r="EZ22" s="3">
        <f t="shared" si="9"/>
        <v>0</v>
      </c>
      <c r="FA22" s="3">
        <f t="shared" si="9"/>
        <v>0</v>
      </c>
      <c r="FB22" s="3">
        <f t="shared" si="9"/>
        <v>0</v>
      </c>
      <c r="FC22" s="3">
        <f t="shared" si="9"/>
        <v>0</v>
      </c>
      <c r="FD22" s="3">
        <f t="shared" si="9"/>
        <v>0</v>
      </c>
      <c r="FE22" s="3">
        <f t="shared" si="9"/>
        <v>0</v>
      </c>
      <c r="FF22" s="3">
        <f t="shared" si="9"/>
        <v>0</v>
      </c>
      <c r="FG22" s="3">
        <f t="shared" si="9"/>
        <v>0</v>
      </c>
      <c r="FH22" s="3">
        <f t="shared" si="9"/>
        <v>0</v>
      </c>
      <c r="FI22" s="3">
        <f t="shared" si="9"/>
        <v>0</v>
      </c>
      <c r="FJ22" s="3">
        <f t="shared" si="9"/>
        <v>0</v>
      </c>
      <c r="FK22" s="3">
        <f t="shared" si="9"/>
        <v>0</v>
      </c>
      <c r="FL22" s="3">
        <f t="shared" si="9"/>
        <v>0</v>
      </c>
      <c r="FM22" s="3">
        <f t="shared" si="9"/>
        <v>0</v>
      </c>
      <c r="FN22" s="3">
        <f t="shared" si="9"/>
        <v>0</v>
      </c>
      <c r="FO22" s="3">
        <f t="shared" si="9"/>
        <v>0</v>
      </c>
      <c r="FP22" s="3">
        <f t="shared" si="9"/>
        <v>0</v>
      </c>
      <c r="FQ22" s="3">
        <f t="shared" si="9"/>
        <v>0</v>
      </c>
      <c r="FR22" s="3">
        <f t="shared" si="9"/>
        <v>0</v>
      </c>
      <c r="FS22" s="3">
        <f t="shared" si="9"/>
        <v>0</v>
      </c>
      <c r="FT22" s="3">
        <f t="shared" si="9"/>
        <v>0</v>
      </c>
      <c r="FU22" s="3">
        <f t="shared" si="9"/>
        <v>0</v>
      </c>
      <c r="FV22" s="3">
        <f t="shared" si="9"/>
        <v>0</v>
      </c>
      <c r="FW22" s="3">
        <f t="shared" si="9"/>
        <v>0</v>
      </c>
      <c r="FX22" s="3">
        <f t="shared" si="9"/>
        <v>0</v>
      </c>
      <c r="FY22" s="3">
        <f t="shared" si="9"/>
        <v>0</v>
      </c>
      <c r="FZ22" s="3">
        <f t="shared" si="9"/>
        <v>0</v>
      </c>
      <c r="GA22" s="3">
        <f t="shared" si="9"/>
        <v>0</v>
      </c>
      <c r="GB22" s="3">
        <f t="shared" si="9"/>
        <v>0</v>
      </c>
      <c r="GC22" s="3">
        <f t="shared" si="9"/>
        <v>0</v>
      </c>
      <c r="GD22" s="3">
        <f t="shared" si="9"/>
        <v>0</v>
      </c>
      <c r="GE22" s="3">
        <f t="shared" si="9"/>
        <v>0</v>
      </c>
      <c r="GF22" s="3">
        <f t="shared" si="9"/>
        <v>0</v>
      </c>
      <c r="GG22" s="3">
        <f t="shared" si="9"/>
        <v>0</v>
      </c>
      <c r="GH22" s="3">
        <f t="shared" si="9"/>
        <v>0</v>
      </c>
      <c r="GI22" s="3">
        <f t="shared" si="9"/>
        <v>0</v>
      </c>
      <c r="GJ22" s="3">
        <f t="shared" si="9"/>
        <v>0</v>
      </c>
      <c r="GK22" s="3">
        <f t="shared" si="9"/>
        <v>0</v>
      </c>
      <c r="GL22" s="3">
        <f t="shared" si="9"/>
        <v>0</v>
      </c>
      <c r="GM22" s="3">
        <f t="shared" si="9"/>
        <v>0</v>
      </c>
      <c r="GN22" s="3">
        <f t="shared" si="9"/>
        <v>0</v>
      </c>
      <c r="GO22" s="3">
        <f t="shared" ref="GO22:II22" si="10">GN22*$C$21</f>
        <v>0</v>
      </c>
      <c r="GP22" s="3">
        <f t="shared" si="10"/>
        <v>0</v>
      </c>
      <c r="GQ22" s="3">
        <f t="shared" si="10"/>
        <v>0</v>
      </c>
      <c r="GR22" s="3">
        <f t="shared" si="10"/>
        <v>0</v>
      </c>
      <c r="GS22" s="3">
        <f t="shared" si="10"/>
        <v>0</v>
      </c>
      <c r="GT22" s="3">
        <f t="shared" si="10"/>
        <v>0</v>
      </c>
      <c r="GU22" s="3">
        <f t="shared" si="10"/>
        <v>0</v>
      </c>
      <c r="GV22" s="3">
        <f t="shared" si="10"/>
        <v>0</v>
      </c>
      <c r="GW22" s="3">
        <f t="shared" si="10"/>
        <v>0</v>
      </c>
      <c r="GX22" s="3">
        <f t="shared" si="10"/>
        <v>0</v>
      </c>
      <c r="GY22" s="3">
        <f t="shared" si="10"/>
        <v>0</v>
      </c>
      <c r="GZ22" s="3">
        <f t="shared" si="10"/>
        <v>0</v>
      </c>
      <c r="HA22" s="3">
        <f t="shared" si="10"/>
        <v>0</v>
      </c>
      <c r="HB22" s="3">
        <f t="shared" si="10"/>
        <v>0</v>
      </c>
      <c r="HC22" s="3">
        <f t="shared" si="10"/>
        <v>0</v>
      </c>
      <c r="HD22" s="3">
        <f t="shared" si="10"/>
        <v>0</v>
      </c>
      <c r="HE22" s="3">
        <f t="shared" si="10"/>
        <v>0</v>
      </c>
      <c r="HF22" s="3">
        <f t="shared" si="10"/>
        <v>0</v>
      </c>
      <c r="HG22" s="3">
        <f t="shared" si="10"/>
        <v>0</v>
      </c>
      <c r="HH22" s="3">
        <f t="shared" si="10"/>
        <v>0</v>
      </c>
      <c r="HI22" s="3">
        <f t="shared" si="10"/>
        <v>0</v>
      </c>
      <c r="HJ22" s="3">
        <f t="shared" si="10"/>
        <v>0</v>
      </c>
      <c r="HK22" s="3">
        <f t="shared" si="10"/>
        <v>0</v>
      </c>
      <c r="HL22" s="3">
        <f t="shared" si="10"/>
        <v>0</v>
      </c>
      <c r="HM22" s="3">
        <f t="shared" si="10"/>
        <v>0</v>
      </c>
      <c r="HN22" s="3">
        <f t="shared" si="10"/>
        <v>0</v>
      </c>
      <c r="HO22" s="3">
        <f t="shared" si="10"/>
        <v>0</v>
      </c>
      <c r="HP22" s="3">
        <f t="shared" si="10"/>
        <v>0</v>
      </c>
      <c r="HQ22" s="3">
        <f t="shared" si="10"/>
        <v>0</v>
      </c>
      <c r="HR22" s="3">
        <f t="shared" si="10"/>
        <v>0</v>
      </c>
      <c r="HS22" s="3">
        <f t="shared" si="10"/>
        <v>0</v>
      </c>
      <c r="HT22" s="3">
        <f t="shared" si="10"/>
        <v>0</v>
      </c>
      <c r="HU22" s="3">
        <f t="shared" si="10"/>
        <v>0</v>
      </c>
      <c r="HV22" s="3">
        <f t="shared" si="10"/>
        <v>0</v>
      </c>
      <c r="HW22" s="3">
        <f t="shared" si="10"/>
        <v>0</v>
      </c>
      <c r="HX22" s="3">
        <f t="shared" si="10"/>
        <v>0</v>
      </c>
      <c r="HY22" s="3">
        <f t="shared" si="10"/>
        <v>0</v>
      </c>
      <c r="HZ22" s="3">
        <f t="shared" si="10"/>
        <v>0</v>
      </c>
      <c r="IA22" s="3">
        <f t="shared" si="10"/>
        <v>0</v>
      </c>
      <c r="IB22" s="3">
        <f t="shared" si="10"/>
        <v>0</v>
      </c>
      <c r="IC22" s="3">
        <f t="shared" si="10"/>
        <v>0</v>
      </c>
      <c r="ID22" s="3">
        <f t="shared" si="10"/>
        <v>0</v>
      </c>
      <c r="IE22" s="3">
        <f t="shared" si="10"/>
        <v>0</v>
      </c>
      <c r="IF22" s="3">
        <f t="shared" si="10"/>
        <v>0</v>
      </c>
      <c r="IG22" s="3">
        <f t="shared" si="10"/>
        <v>0</v>
      </c>
      <c r="IH22" s="3">
        <f t="shared" si="10"/>
        <v>0</v>
      </c>
      <c r="II22" s="3">
        <f t="shared" si="10"/>
        <v>0</v>
      </c>
    </row>
    <row r="23" spans="1:243" ht="15.75" thickBot="1">
      <c r="B23" s="24" t="s">
        <v>421</v>
      </c>
      <c r="C23" s="484"/>
      <c r="D23" s="6">
        <f t="shared" ref="D23:BB23" si="11">$D$10*D22</f>
        <v>0</v>
      </c>
      <c r="E23" s="6">
        <f t="shared" si="11"/>
        <v>0</v>
      </c>
      <c r="F23" s="6">
        <f t="shared" si="11"/>
        <v>0</v>
      </c>
      <c r="G23" s="6">
        <f t="shared" si="11"/>
        <v>0</v>
      </c>
      <c r="H23" s="6">
        <f t="shared" si="11"/>
        <v>0</v>
      </c>
      <c r="I23" s="6">
        <f t="shared" si="11"/>
        <v>0</v>
      </c>
      <c r="J23" s="6">
        <f t="shared" si="11"/>
        <v>0</v>
      </c>
      <c r="K23" s="6">
        <f t="shared" si="11"/>
        <v>0</v>
      </c>
      <c r="L23" s="6">
        <f t="shared" si="11"/>
        <v>0</v>
      </c>
      <c r="M23" s="6">
        <f t="shared" si="11"/>
        <v>0</v>
      </c>
      <c r="N23" s="6">
        <f t="shared" si="11"/>
        <v>0</v>
      </c>
      <c r="O23" s="6">
        <f t="shared" si="11"/>
        <v>0</v>
      </c>
      <c r="P23" s="6">
        <f t="shared" si="11"/>
        <v>0</v>
      </c>
      <c r="Q23" s="6">
        <f t="shared" si="11"/>
        <v>0</v>
      </c>
      <c r="R23" s="6">
        <f t="shared" si="11"/>
        <v>0</v>
      </c>
      <c r="S23" s="6">
        <f t="shared" si="11"/>
        <v>0</v>
      </c>
      <c r="T23" s="6">
        <f t="shared" si="11"/>
        <v>0</v>
      </c>
      <c r="U23" s="6">
        <f t="shared" si="11"/>
        <v>0</v>
      </c>
      <c r="V23" s="6">
        <f t="shared" si="11"/>
        <v>0</v>
      </c>
      <c r="W23" s="6">
        <f t="shared" si="11"/>
        <v>0</v>
      </c>
      <c r="X23" s="6">
        <f t="shared" si="11"/>
        <v>0</v>
      </c>
      <c r="Y23" s="6">
        <f t="shared" si="11"/>
        <v>0</v>
      </c>
      <c r="Z23" s="6">
        <f t="shared" si="11"/>
        <v>0</v>
      </c>
      <c r="AA23" s="6">
        <f t="shared" si="11"/>
        <v>0</v>
      </c>
      <c r="AB23" s="6">
        <f t="shared" si="11"/>
        <v>0</v>
      </c>
      <c r="AC23" s="6">
        <f t="shared" si="11"/>
        <v>0</v>
      </c>
      <c r="AD23" s="6">
        <f t="shared" si="11"/>
        <v>0</v>
      </c>
      <c r="AE23" s="6">
        <f t="shared" si="11"/>
        <v>0</v>
      </c>
      <c r="AF23" s="6">
        <f t="shared" si="11"/>
        <v>0</v>
      </c>
      <c r="AG23" s="6">
        <f t="shared" si="11"/>
        <v>0</v>
      </c>
      <c r="AH23" s="6">
        <f t="shared" si="11"/>
        <v>0</v>
      </c>
      <c r="AI23" s="6">
        <f t="shared" si="11"/>
        <v>0</v>
      </c>
      <c r="AJ23" s="6">
        <f t="shared" si="11"/>
        <v>0</v>
      </c>
      <c r="AK23" s="6">
        <f t="shared" si="11"/>
        <v>0</v>
      </c>
      <c r="AL23" s="6">
        <f t="shared" si="11"/>
        <v>0</v>
      </c>
      <c r="AM23" s="6">
        <f t="shared" si="11"/>
        <v>0</v>
      </c>
      <c r="AN23" s="6">
        <f t="shared" si="11"/>
        <v>0</v>
      </c>
      <c r="AO23" s="6">
        <f t="shared" si="11"/>
        <v>0</v>
      </c>
      <c r="AP23" s="6">
        <f t="shared" si="11"/>
        <v>0</v>
      </c>
      <c r="AQ23" s="6">
        <f t="shared" si="11"/>
        <v>0</v>
      </c>
      <c r="AR23" s="6">
        <f t="shared" si="11"/>
        <v>0</v>
      </c>
      <c r="AS23" s="6">
        <f t="shared" si="11"/>
        <v>0</v>
      </c>
      <c r="AT23" s="6">
        <f t="shared" si="11"/>
        <v>0</v>
      </c>
      <c r="AU23" s="6">
        <f t="shared" si="11"/>
        <v>0</v>
      </c>
      <c r="AV23" s="6">
        <f t="shared" si="11"/>
        <v>0</v>
      </c>
      <c r="AW23" s="6">
        <f t="shared" si="11"/>
        <v>0</v>
      </c>
      <c r="AX23" s="6">
        <f t="shared" si="11"/>
        <v>0</v>
      </c>
      <c r="AY23" s="6">
        <f t="shared" si="11"/>
        <v>0</v>
      </c>
      <c r="AZ23" s="6">
        <f t="shared" si="11"/>
        <v>0</v>
      </c>
      <c r="BA23" s="6">
        <f t="shared" si="11"/>
        <v>0</v>
      </c>
      <c r="BB23" s="7">
        <f t="shared" si="11"/>
        <v>0</v>
      </c>
      <c r="BC23" s="3" t="e">
        <f>#REF!*BC22</f>
        <v>#REF!</v>
      </c>
      <c r="BD23" s="3" t="e">
        <f>#REF!*BD22</f>
        <v>#REF!</v>
      </c>
      <c r="BE23" s="3" t="e">
        <f>#REF!*BE22</f>
        <v>#REF!</v>
      </c>
      <c r="BF23" s="3" t="e">
        <f>#REF!*BF22</f>
        <v>#REF!</v>
      </c>
      <c r="BG23" s="3" t="e">
        <f>#REF!*BG22</f>
        <v>#REF!</v>
      </c>
      <c r="BH23" s="3" t="e">
        <f>#REF!*BH22</f>
        <v>#REF!</v>
      </c>
      <c r="BI23" s="3" t="e">
        <f>#REF!*BI22</f>
        <v>#REF!</v>
      </c>
      <c r="BJ23" s="3" t="e">
        <f>#REF!*BJ22</f>
        <v>#REF!</v>
      </c>
      <c r="BK23" s="3" t="e">
        <f>#REF!*BK22</f>
        <v>#REF!</v>
      </c>
      <c r="BL23" s="3" t="e">
        <f>#REF!*BL22</f>
        <v>#REF!</v>
      </c>
      <c r="BM23" s="3" t="e">
        <f>#REF!*BM22</f>
        <v>#REF!</v>
      </c>
      <c r="BN23" s="3" t="e">
        <f>#REF!*BN22</f>
        <v>#REF!</v>
      </c>
      <c r="BO23" s="3" t="e">
        <f>#REF!*BO22</f>
        <v>#REF!</v>
      </c>
      <c r="BP23" s="3" t="e">
        <f>#REF!*BP22</f>
        <v>#REF!</v>
      </c>
      <c r="BQ23" s="3" t="e">
        <f>#REF!*BQ22</f>
        <v>#REF!</v>
      </c>
      <c r="BR23" s="3" t="e">
        <f>#REF!*BR22</f>
        <v>#REF!</v>
      </c>
      <c r="BS23" s="3" t="e">
        <f>#REF!*BS22</f>
        <v>#REF!</v>
      </c>
      <c r="BT23" s="3" t="e">
        <f>#REF!*BT22</f>
        <v>#REF!</v>
      </c>
      <c r="BU23" s="3" t="e">
        <f>#REF!*BU22</f>
        <v>#REF!</v>
      </c>
      <c r="BV23" s="3" t="e">
        <f>#REF!*BV22</f>
        <v>#REF!</v>
      </c>
      <c r="BW23" s="3" t="e">
        <f>#REF!*BW22</f>
        <v>#REF!</v>
      </c>
      <c r="BX23" s="3" t="e">
        <f>#REF!*BX22</f>
        <v>#REF!</v>
      </c>
      <c r="BY23" s="3" t="e">
        <f>#REF!*BY22</f>
        <v>#REF!</v>
      </c>
      <c r="BZ23" s="3" t="e">
        <f>#REF!*BZ22</f>
        <v>#REF!</v>
      </c>
      <c r="CA23" s="3" t="e">
        <f>#REF!*CA22</f>
        <v>#REF!</v>
      </c>
      <c r="CB23" s="3" t="e">
        <f>#REF!*CB22</f>
        <v>#REF!</v>
      </c>
      <c r="CC23" s="3" t="e">
        <f>#REF!*CC22</f>
        <v>#REF!</v>
      </c>
      <c r="CD23" s="3" t="e">
        <f>#REF!*CD22</f>
        <v>#REF!</v>
      </c>
      <c r="CE23" s="3" t="e">
        <f>#REF!*CE22</f>
        <v>#REF!</v>
      </c>
      <c r="CF23" s="3" t="e">
        <f>#REF!*CF22</f>
        <v>#REF!</v>
      </c>
      <c r="CG23" s="3" t="e">
        <f>#REF!*CG22</f>
        <v>#REF!</v>
      </c>
      <c r="CH23" s="3" t="e">
        <f>#REF!*CH22</f>
        <v>#REF!</v>
      </c>
      <c r="CI23" s="3" t="e">
        <f>#REF!*CI22</f>
        <v>#REF!</v>
      </c>
      <c r="CJ23" s="3" t="e">
        <f>#REF!*CJ22</f>
        <v>#REF!</v>
      </c>
      <c r="CK23" s="3" t="e">
        <f>#REF!*CK22</f>
        <v>#REF!</v>
      </c>
      <c r="CL23" s="3" t="e">
        <f>#REF!*CL22</f>
        <v>#REF!</v>
      </c>
      <c r="CM23" s="3" t="e">
        <f>#REF!*CM22</f>
        <v>#REF!</v>
      </c>
      <c r="CN23" s="3" t="e">
        <f>#REF!*CN22</f>
        <v>#REF!</v>
      </c>
      <c r="CO23" s="3" t="e">
        <f>#REF!*CO22</f>
        <v>#REF!</v>
      </c>
      <c r="CP23" s="3" t="e">
        <f>#REF!*CP22</f>
        <v>#REF!</v>
      </c>
      <c r="CQ23" s="3" t="e">
        <f>#REF!*CQ22</f>
        <v>#REF!</v>
      </c>
      <c r="CR23" s="3" t="e">
        <f>#REF!*CR22</f>
        <v>#REF!</v>
      </c>
      <c r="CS23" s="3" t="e">
        <f>#REF!*CS22</f>
        <v>#REF!</v>
      </c>
      <c r="CT23" s="3" t="e">
        <f>#REF!*CT22</f>
        <v>#REF!</v>
      </c>
      <c r="CU23" s="3" t="e">
        <f>#REF!*CU22</f>
        <v>#REF!</v>
      </c>
      <c r="CV23" s="3" t="e">
        <f>#REF!*CV22</f>
        <v>#REF!</v>
      </c>
      <c r="CW23" s="3" t="e">
        <f>#REF!*CW22</f>
        <v>#REF!</v>
      </c>
      <c r="CX23" s="3" t="e">
        <f>#REF!*CX22</f>
        <v>#REF!</v>
      </c>
      <c r="CY23" s="3" t="e">
        <f>#REF!*CY22</f>
        <v>#REF!</v>
      </c>
      <c r="CZ23" s="3" t="e">
        <f>#REF!*CZ22</f>
        <v>#REF!</v>
      </c>
      <c r="DA23" s="3" t="e">
        <f>#REF!*DA22</f>
        <v>#REF!</v>
      </c>
      <c r="DB23" s="3" t="e">
        <f>#REF!*DB22</f>
        <v>#REF!</v>
      </c>
      <c r="DC23" s="3" t="e">
        <f>#REF!*DC22</f>
        <v>#REF!</v>
      </c>
      <c r="DD23" s="3" t="e">
        <f>#REF!*DD22</f>
        <v>#REF!</v>
      </c>
      <c r="DE23" s="3" t="e">
        <f>#REF!*DE22</f>
        <v>#REF!</v>
      </c>
      <c r="DF23" s="3" t="e">
        <f>#REF!*DF22</f>
        <v>#REF!</v>
      </c>
      <c r="DG23" s="3" t="e">
        <f>#REF!*DG22</f>
        <v>#REF!</v>
      </c>
      <c r="DH23" s="3" t="e">
        <f>#REF!*DH22</f>
        <v>#REF!</v>
      </c>
      <c r="DI23" s="3" t="e">
        <f>#REF!*DI22</f>
        <v>#REF!</v>
      </c>
      <c r="DJ23" s="3" t="e">
        <f>#REF!*DJ22</f>
        <v>#REF!</v>
      </c>
      <c r="DK23" s="3" t="e">
        <f>#REF!*DK22</f>
        <v>#REF!</v>
      </c>
      <c r="DL23" s="3" t="e">
        <f>#REF!*DL22</f>
        <v>#REF!</v>
      </c>
      <c r="DM23" s="3" t="e">
        <f>#REF!*DM22</f>
        <v>#REF!</v>
      </c>
      <c r="DN23" s="3" t="e">
        <f>#REF!*DN22</f>
        <v>#REF!</v>
      </c>
      <c r="DO23" s="3" t="e">
        <f>#REF!*DO22</f>
        <v>#REF!</v>
      </c>
      <c r="DP23" s="3" t="e">
        <f>#REF!*DP22</f>
        <v>#REF!</v>
      </c>
      <c r="DQ23" s="3" t="e">
        <f>#REF!*DQ22</f>
        <v>#REF!</v>
      </c>
      <c r="DR23" s="3" t="e">
        <f>#REF!*DR22</f>
        <v>#REF!</v>
      </c>
      <c r="DS23" s="3" t="e">
        <f>#REF!*DS22</f>
        <v>#REF!</v>
      </c>
      <c r="DT23" s="3" t="e">
        <f>#REF!*DT22</f>
        <v>#REF!</v>
      </c>
      <c r="DU23" s="3" t="e">
        <f>#REF!*DU22</f>
        <v>#REF!</v>
      </c>
      <c r="DV23" s="3" t="e">
        <f>#REF!*DV22</f>
        <v>#REF!</v>
      </c>
      <c r="DW23" s="3" t="e">
        <f>#REF!*DW22</f>
        <v>#REF!</v>
      </c>
      <c r="DX23" s="3" t="e">
        <f>#REF!*DX22</f>
        <v>#REF!</v>
      </c>
      <c r="DY23" s="3" t="e">
        <f>#REF!*DY22</f>
        <v>#REF!</v>
      </c>
      <c r="DZ23" s="3" t="e">
        <f>#REF!*DZ22</f>
        <v>#REF!</v>
      </c>
      <c r="EA23" s="3" t="e">
        <f>#REF!*EA22</f>
        <v>#REF!</v>
      </c>
      <c r="EB23" s="3" t="e">
        <f>#REF!*EB22</f>
        <v>#REF!</v>
      </c>
      <c r="EC23" s="3" t="e">
        <f>#REF!*EC22</f>
        <v>#REF!</v>
      </c>
      <c r="ED23" s="3" t="e">
        <f>#REF!*ED22</f>
        <v>#REF!</v>
      </c>
      <c r="EE23" s="3" t="e">
        <f>#REF!*EE22</f>
        <v>#REF!</v>
      </c>
      <c r="EF23" s="3" t="e">
        <f>#REF!*EF22</f>
        <v>#REF!</v>
      </c>
      <c r="EG23" s="3" t="e">
        <f>#REF!*EG22</f>
        <v>#REF!</v>
      </c>
      <c r="EH23" s="3" t="e">
        <f>#REF!*EH22</f>
        <v>#REF!</v>
      </c>
      <c r="EI23" s="3" t="e">
        <f>#REF!*EI22</f>
        <v>#REF!</v>
      </c>
      <c r="EJ23" s="3" t="e">
        <f>#REF!*EJ22</f>
        <v>#REF!</v>
      </c>
      <c r="EK23" s="3" t="e">
        <f>#REF!*EK22</f>
        <v>#REF!</v>
      </c>
      <c r="EL23" s="3" t="e">
        <f>#REF!*EL22</f>
        <v>#REF!</v>
      </c>
      <c r="EM23" s="3" t="e">
        <f>#REF!*EM22</f>
        <v>#REF!</v>
      </c>
      <c r="EN23" s="3" t="e">
        <f>#REF!*EN22</f>
        <v>#REF!</v>
      </c>
      <c r="EO23" s="3" t="e">
        <f>#REF!*EO22</f>
        <v>#REF!</v>
      </c>
      <c r="EP23" s="3" t="e">
        <f>#REF!*EP22</f>
        <v>#REF!</v>
      </c>
      <c r="EQ23" s="3" t="e">
        <f>#REF!*EQ22</f>
        <v>#REF!</v>
      </c>
      <c r="ER23" s="3" t="e">
        <f>#REF!*ER22</f>
        <v>#REF!</v>
      </c>
      <c r="ES23" s="3" t="e">
        <f>#REF!*ES22</f>
        <v>#REF!</v>
      </c>
      <c r="ET23" s="3" t="e">
        <f>#REF!*ET22</f>
        <v>#REF!</v>
      </c>
      <c r="EU23" s="3" t="e">
        <f>#REF!*EU22</f>
        <v>#REF!</v>
      </c>
      <c r="EV23" s="3" t="e">
        <f>#REF!*EV22</f>
        <v>#REF!</v>
      </c>
      <c r="EW23" s="3" t="e">
        <f>#REF!*EW22</f>
        <v>#REF!</v>
      </c>
      <c r="EX23" s="3" t="e">
        <f>#REF!*EX22</f>
        <v>#REF!</v>
      </c>
      <c r="EY23" s="3" t="e">
        <f>#REF!*EY22</f>
        <v>#REF!</v>
      </c>
      <c r="EZ23" s="3" t="e">
        <f>#REF!*EZ22</f>
        <v>#REF!</v>
      </c>
      <c r="FA23" s="3" t="e">
        <f>#REF!*FA22</f>
        <v>#REF!</v>
      </c>
      <c r="FB23" s="3" t="e">
        <f>#REF!*FB22</f>
        <v>#REF!</v>
      </c>
      <c r="FC23" s="3" t="e">
        <f>#REF!*FC22</f>
        <v>#REF!</v>
      </c>
      <c r="FD23" s="3" t="e">
        <f>#REF!*FD22</f>
        <v>#REF!</v>
      </c>
      <c r="FE23" s="3" t="e">
        <f>#REF!*FE22</f>
        <v>#REF!</v>
      </c>
      <c r="FF23" s="3" t="e">
        <f>#REF!*FF22</f>
        <v>#REF!</v>
      </c>
      <c r="FG23" s="3" t="e">
        <f>#REF!*FG22</f>
        <v>#REF!</v>
      </c>
      <c r="FH23" s="3" t="e">
        <f>#REF!*FH22</f>
        <v>#REF!</v>
      </c>
      <c r="FI23" s="3" t="e">
        <f>#REF!*FI22</f>
        <v>#REF!</v>
      </c>
      <c r="FJ23" s="3" t="e">
        <f>#REF!*FJ22</f>
        <v>#REF!</v>
      </c>
      <c r="FK23" s="3" t="e">
        <f>#REF!*FK22</f>
        <v>#REF!</v>
      </c>
      <c r="FL23" s="3" t="e">
        <f>#REF!*FL22</f>
        <v>#REF!</v>
      </c>
      <c r="FM23" s="3" t="e">
        <f>#REF!*FM22</f>
        <v>#REF!</v>
      </c>
      <c r="FN23" s="3" t="e">
        <f>#REF!*FN22</f>
        <v>#REF!</v>
      </c>
      <c r="FO23" s="3" t="e">
        <f>#REF!*FO22</f>
        <v>#REF!</v>
      </c>
      <c r="FP23" s="3" t="e">
        <f>#REF!*FP22</f>
        <v>#REF!</v>
      </c>
      <c r="FQ23" s="3" t="e">
        <f>#REF!*FQ22</f>
        <v>#REF!</v>
      </c>
      <c r="FR23" s="3" t="e">
        <f>#REF!*FR22</f>
        <v>#REF!</v>
      </c>
      <c r="FS23" s="3" t="e">
        <f>#REF!*FS22</f>
        <v>#REF!</v>
      </c>
      <c r="FT23" s="3" t="e">
        <f>#REF!*FT22</f>
        <v>#REF!</v>
      </c>
      <c r="FU23" s="3" t="e">
        <f>#REF!*FU22</f>
        <v>#REF!</v>
      </c>
      <c r="FV23" s="3" t="e">
        <f>#REF!*FV22</f>
        <v>#REF!</v>
      </c>
      <c r="FW23" s="3" t="e">
        <f>#REF!*FW22</f>
        <v>#REF!</v>
      </c>
      <c r="FX23" s="3" t="e">
        <f>#REF!*FX22</f>
        <v>#REF!</v>
      </c>
      <c r="FY23" s="3" t="e">
        <f>#REF!*FY22</f>
        <v>#REF!</v>
      </c>
      <c r="FZ23" s="3" t="e">
        <f>#REF!*FZ22</f>
        <v>#REF!</v>
      </c>
      <c r="GA23" s="3" t="e">
        <f>#REF!*GA22</f>
        <v>#REF!</v>
      </c>
      <c r="GB23" s="3" t="e">
        <f>#REF!*GB22</f>
        <v>#REF!</v>
      </c>
      <c r="GC23" s="3" t="e">
        <f>#REF!*GC22</f>
        <v>#REF!</v>
      </c>
      <c r="GD23" s="3" t="e">
        <f>#REF!*GD22</f>
        <v>#REF!</v>
      </c>
      <c r="GE23" s="3" t="e">
        <f>#REF!*GE22</f>
        <v>#REF!</v>
      </c>
      <c r="GF23" s="3" t="e">
        <f>#REF!*GF22</f>
        <v>#REF!</v>
      </c>
      <c r="GG23" s="3" t="e">
        <f>#REF!*GG22</f>
        <v>#REF!</v>
      </c>
      <c r="GH23" s="3" t="e">
        <f>#REF!*GH22</f>
        <v>#REF!</v>
      </c>
      <c r="GI23" s="3" t="e">
        <f>#REF!*GI22</f>
        <v>#REF!</v>
      </c>
      <c r="GJ23" s="3" t="e">
        <f>#REF!*GJ22</f>
        <v>#REF!</v>
      </c>
      <c r="GK23" s="3" t="e">
        <f>#REF!*GK22</f>
        <v>#REF!</v>
      </c>
      <c r="GL23" s="3" t="e">
        <f>#REF!*GL22</f>
        <v>#REF!</v>
      </c>
      <c r="GM23" s="3" t="e">
        <f>#REF!*GM22</f>
        <v>#REF!</v>
      </c>
      <c r="GN23" s="3" t="e">
        <f>#REF!*GN22</f>
        <v>#REF!</v>
      </c>
      <c r="GO23" s="3" t="e">
        <f>#REF!*GO22</f>
        <v>#REF!</v>
      </c>
      <c r="GP23" s="3" t="e">
        <f>#REF!*GP22</f>
        <v>#REF!</v>
      </c>
      <c r="GQ23" s="3" t="e">
        <f>#REF!*GQ22</f>
        <v>#REF!</v>
      </c>
      <c r="GR23" s="3" t="e">
        <f>#REF!*GR22</f>
        <v>#REF!</v>
      </c>
      <c r="GS23" s="3" t="e">
        <f>#REF!*GS22</f>
        <v>#REF!</v>
      </c>
      <c r="GT23" s="3" t="e">
        <f>#REF!*GT22</f>
        <v>#REF!</v>
      </c>
      <c r="GU23" s="3" t="e">
        <f>#REF!*GU22</f>
        <v>#REF!</v>
      </c>
      <c r="GV23" s="3" t="e">
        <f>#REF!*GV22</f>
        <v>#REF!</v>
      </c>
      <c r="GW23" s="3" t="e">
        <f>#REF!*GW22</f>
        <v>#REF!</v>
      </c>
      <c r="GX23" s="3" t="e">
        <f>#REF!*GX22</f>
        <v>#REF!</v>
      </c>
      <c r="GY23" s="3" t="e">
        <f>#REF!*GY22</f>
        <v>#REF!</v>
      </c>
      <c r="GZ23" s="3" t="e">
        <f>#REF!*GZ22</f>
        <v>#REF!</v>
      </c>
      <c r="HA23" s="3" t="e">
        <f>#REF!*HA22</f>
        <v>#REF!</v>
      </c>
      <c r="HB23" s="3" t="e">
        <f>#REF!*HB22</f>
        <v>#REF!</v>
      </c>
      <c r="HC23" s="3" t="e">
        <f>#REF!*HC22</f>
        <v>#REF!</v>
      </c>
      <c r="HD23" s="3" t="e">
        <f>#REF!*HD22</f>
        <v>#REF!</v>
      </c>
      <c r="HE23" s="3" t="e">
        <f>#REF!*HE22</f>
        <v>#REF!</v>
      </c>
      <c r="HF23" s="3" t="e">
        <f>#REF!*HF22</f>
        <v>#REF!</v>
      </c>
      <c r="HG23" s="3" t="e">
        <f>#REF!*HG22</f>
        <v>#REF!</v>
      </c>
      <c r="HH23" s="3" t="e">
        <f>#REF!*HH22</f>
        <v>#REF!</v>
      </c>
      <c r="HI23" s="3" t="e">
        <f>#REF!*HI22</f>
        <v>#REF!</v>
      </c>
      <c r="HJ23" s="3" t="e">
        <f>#REF!*HJ22</f>
        <v>#REF!</v>
      </c>
      <c r="HK23" s="3" t="e">
        <f>#REF!*HK22</f>
        <v>#REF!</v>
      </c>
      <c r="HL23" s="3" t="e">
        <f>#REF!*HL22</f>
        <v>#REF!</v>
      </c>
      <c r="HM23" s="3" t="e">
        <f>#REF!*HM22</f>
        <v>#REF!</v>
      </c>
      <c r="HN23" s="3" t="e">
        <f>#REF!*HN22</f>
        <v>#REF!</v>
      </c>
      <c r="HO23" s="3" t="e">
        <f>#REF!*HO22</f>
        <v>#REF!</v>
      </c>
      <c r="HP23" s="3" t="e">
        <f>#REF!*HP22</f>
        <v>#REF!</v>
      </c>
      <c r="HQ23" s="3" t="e">
        <f>#REF!*HQ22</f>
        <v>#REF!</v>
      </c>
      <c r="HR23" s="3" t="e">
        <f>#REF!*HR22</f>
        <v>#REF!</v>
      </c>
      <c r="HS23" s="3" t="e">
        <f>#REF!*HS22</f>
        <v>#REF!</v>
      </c>
      <c r="HT23" s="3" t="e">
        <f>#REF!*HT22</f>
        <v>#REF!</v>
      </c>
      <c r="HU23" s="3" t="e">
        <f>#REF!*HU22</f>
        <v>#REF!</v>
      </c>
      <c r="HV23" s="3" t="e">
        <f>#REF!*HV22</f>
        <v>#REF!</v>
      </c>
      <c r="HW23" s="3" t="e">
        <f>#REF!*HW22</f>
        <v>#REF!</v>
      </c>
      <c r="HX23" s="3" t="e">
        <f>#REF!*HX22</f>
        <v>#REF!</v>
      </c>
      <c r="HY23" s="3" t="e">
        <f>#REF!*HY22</f>
        <v>#REF!</v>
      </c>
      <c r="HZ23" s="3" t="e">
        <f>#REF!*HZ22</f>
        <v>#REF!</v>
      </c>
      <c r="IA23" s="3" t="e">
        <f>#REF!*IA22</f>
        <v>#REF!</v>
      </c>
      <c r="IB23" s="3" t="e">
        <f>#REF!*IB22</f>
        <v>#REF!</v>
      </c>
      <c r="IC23" s="3" t="e">
        <f>#REF!*IC22</f>
        <v>#REF!</v>
      </c>
      <c r="ID23" s="3" t="e">
        <f>#REF!*ID22</f>
        <v>#REF!</v>
      </c>
      <c r="IE23" s="3" t="e">
        <f>#REF!*IE22</f>
        <v>#REF!</v>
      </c>
      <c r="IF23" s="3" t="e">
        <f>#REF!*IF22</f>
        <v>#REF!</v>
      </c>
      <c r="IG23" s="3" t="e">
        <f>#REF!*IG22</f>
        <v>#REF!</v>
      </c>
      <c r="IH23" s="3" t="e">
        <f>#REF!*IH22</f>
        <v>#REF!</v>
      </c>
      <c r="II23" s="3" t="e">
        <f>#REF!*II22</f>
        <v>#REF!</v>
      </c>
    </row>
    <row r="24" spans="1:243" ht="17.25" customHeight="1">
      <c r="B24" s="24"/>
      <c r="C24" s="2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row>
    <row r="25" spans="1:243" s="17" customFormat="1" ht="15.75" thickBot="1">
      <c r="B25" s="23"/>
      <c r="D25" s="8" t="s">
        <v>2</v>
      </c>
      <c r="E25" s="8" t="s">
        <v>1</v>
      </c>
      <c r="F25" s="8" t="s">
        <v>3</v>
      </c>
      <c r="G25" s="8" t="s">
        <v>4</v>
      </c>
      <c r="H25" s="8" t="s">
        <v>5</v>
      </c>
      <c r="I25" s="8" t="s">
        <v>6</v>
      </c>
      <c r="J25" s="8" t="s">
        <v>7</v>
      </c>
      <c r="K25" s="8" t="s">
        <v>8</v>
      </c>
      <c r="L25" s="8" t="s">
        <v>9</v>
      </c>
      <c r="M25" s="8" t="s">
        <v>10</v>
      </c>
      <c r="N25" s="8" t="s">
        <v>11</v>
      </c>
      <c r="O25" s="8" t="s">
        <v>12</v>
      </c>
      <c r="P25" s="8" t="s">
        <v>13</v>
      </c>
      <c r="Q25" s="8" t="s">
        <v>14</v>
      </c>
      <c r="R25" s="8" t="s">
        <v>15</v>
      </c>
      <c r="S25" s="8" t="s">
        <v>16</v>
      </c>
      <c r="T25" s="8" t="s">
        <v>17</v>
      </c>
      <c r="U25" s="8" t="s">
        <v>18</v>
      </c>
      <c r="V25" s="8" t="s">
        <v>19</v>
      </c>
      <c r="W25" s="8" t="s">
        <v>20</v>
      </c>
      <c r="X25" s="8" t="s">
        <v>21</v>
      </c>
      <c r="Y25" s="8" t="s">
        <v>22</v>
      </c>
      <c r="Z25" s="8" t="s">
        <v>23</v>
      </c>
      <c r="AA25" s="8" t="s">
        <v>24</v>
      </c>
      <c r="AB25" s="8" t="s">
        <v>25</v>
      </c>
      <c r="AC25" s="8" t="s">
        <v>26</v>
      </c>
      <c r="AD25" s="8" t="s">
        <v>27</v>
      </c>
      <c r="AE25" s="8" t="s">
        <v>28</v>
      </c>
      <c r="AF25" s="8" t="s">
        <v>29</v>
      </c>
      <c r="AG25" s="8" t="s">
        <v>30</v>
      </c>
      <c r="AH25" s="8" t="s">
        <v>31</v>
      </c>
      <c r="AI25" s="8" t="s">
        <v>32</v>
      </c>
      <c r="AJ25" s="8" t="s">
        <v>33</v>
      </c>
      <c r="AK25" s="8" t="s">
        <v>34</v>
      </c>
      <c r="AL25" s="8" t="s">
        <v>35</v>
      </c>
      <c r="AM25" s="8" t="s">
        <v>36</v>
      </c>
      <c r="AN25" s="8" t="s">
        <v>37</v>
      </c>
      <c r="AO25" s="8" t="s">
        <v>38</v>
      </c>
      <c r="AP25" s="8" t="s">
        <v>39</v>
      </c>
      <c r="AQ25" s="8" t="s">
        <v>40</v>
      </c>
      <c r="AR25" s="8" t="s">
        <v>41</v>
      </c>
      <c r="AS25" s="8" t="s">
        <v>42</v>
      </c>
      <c r="AT25" s="8" t="s">
        <v>43</v>
      </c>
      <c r="AU25" s="8" t="s">
        <v>44</v>
      </c>
      <c r="AV25" s="8" t="s">
        <v>45</v>
      </c>
      <c r="AW25" s="8" t="s">
        <v>46</v>
      </c>
      <c r="AX25" s="8" t="s">
        <v>47</v>
      </c>
      <c r="AY25" s="8" t="s">
        <v>48</v>
      </c>
      <c r="AZ25" s="8" t="s">
        <v>49</v>
      </c>
      <c r="BA25" s="8" t="s">
        <v>50</v>
      </c>
      <c r="BB25" s="8" t="s">
        <v>51</v>
      </c>
      <c r="BC25" s="9" t="s">
        <v>60</v>
      </c>
      <c r="BD25" s="9" t="s">
        <v>61</v>
      </c>
      <c r="BE25" s="9" t="s">
        <v>62</v>
      </c>
      <c r="BF25" s="9" t="s">
        <v>63</v>
      </c>
      <c r="BG25" s="9" t="s">
        <v>64</v>
      </c>
      <c r="BH25" s="9" t="s">
        <v>65</v>
      </c>
      <c r="BI25" s="9" t="s">
        <v>66</v>
      </c>
      <c r="BJ25" s="9" t="s">
        <v>67</v>
      </c>
      <c r="BK25" s="9" t="s">
        <v>68</v>
      </c>
      <c r="BL25" s="9" t="s">
        <v>69</v>
      </c>
      <c r="BM25" s="9" t="s">
        <v>70</v>
      </c>
      <c r="BN25" s="9" t="s">
        <v>71</v>
      </c>
      <c r="BO25" s="9" t="s">
        <v>72</v>
      </c>
      <c r="BP25" s="9" t="s">
        <v>73</v>
      </c>
      <c r="BQ25" s="9" t="s">
        <v>74</v>
      </c>
      <c r="BR25" s="9" t="s">
        <v>75</v>
      </c>
      <c r="BS25" s="9" t="s">
        <v>76</v>
      </c>
      <c r="BT25" s="9" t="s">
        <v>77</v>
      </c>
      <c r="BU25" s="9" t="s">
        <v>78</v>
      </c>
      <c r="BV25" s="9" t="s">
        <v>79</v>
      </c>
      <c r="BW25" s="9" t="s">
        <v>80</v>
      </c>
      <c r="BX25" s="9" t="s">
        <v>81</v>
      </c>
      <c r="BY25" s="9" t="s">
        <v>82</v>
      </c>
      <c r="BZ25" s="9" t="s">
        <v>83</v>
      </c>
      <c r="CA25" s="9" t="s">
        <v>84</v>
      </c>
      <c r="CB25" s="9" t="s">
        <v>85</v>
      </c>
      <c r="CC25" s="9" t="s">
        <v>86</v>
      </c>
      <c r="CD25" s="9" t="s">
        <v>87</v>
      </c>
      <c r="CE25" s="9" t="s">
        <v>88</v>
      </c>
      <c r="CF25" s="9" t="s">
        <v>89</v>
      </c>
      <c r="CG25" s="9" t="s">
        <v>90</v>
      </c>
      <c r="CH25" s="9" t="s">
        <v>91</v>
      </c>
      <c r="CI25" s="9" t="s">
        <v>92</v>
      </c>
      <c r="CJ25" s="9" t="s">
        <v>93</v>
      </c>
      <c r="CK25" s="9" t="s">
        <v>94</v>
      </c>
      <c r="CL25" s="9" t="s">
        <v>95</v>
      </c>
      <c r="CM25" s="9" t="s">
        <v>96</v>
      </c>
      <c r="CN25" s="9" t="s">
        <v>97</v>
      </c>
      <c r="CO25" s="9" t="s">
        <v>98</v>
      </c>
      <c r="CP25" s="9" t="s">
        <v>99</v>
      </c>
      <c r="CQ25" s="9" t="s">
        <v>100</v>
      </c>
      <c r="CR25" s="9" t="s">
        <v>101</v>
      </c>
      <c r="CS25" s="9" t="s">
        <v>102</v>
      </c>
      <c r="CT25" s="9" t="s">
        <v>103</v>
      </c>
      <c r="CU25" s="9" t="s">
        <v>104</v>
      </c>
      <c r="CV25" s="9" t="s">
        <v>105</v>
      </c>
      <c r="CW25" s="9" t="s">
        <v>106</v>
      </c>
      <c r="CX25" s="9" t="s">
        <v>107</v>
      </c>
      <c r="CY25" s="9" t="s">
        <v>108</v>
      </c>
      <c r="CZ25" s="9" t="s">
        <v>109</v>
      </c>
      <c r="DA25" s="9" t="s">
        <v>110</v>
      </c>
      <c r="DB25" s="9" t="s">
        <v>111</v>
      </c>
      <c r="DC25" s="9" t="s">
        <v>112</v>
      </c>
      <c r="DD25" s="9" t="s">
        <v>113</v>
      </c>
      <c r="DE25" s="9" t="s">
        <v>114</v>
      </c>
      <c r="DF25" s="9" t="s">
        <v>115</v>
      </c>
      <c r="DG25" s="9" t="s">
        <v>116</v>
      </c>
      <c r="DH25" s="9" t="s">
        <v>117</v>
      </c>
      <c r="DI25" s="9" t="s">
        <v>118</v>
      </c>
      <c r="DJ25" s="9" t="s">
        <v>119</v>
      </c>
      <c r="DK25" s="9" t="s">
        <v>120</v>
      </c>
      <c r="DL25" s="9" t="s">
        <v>121</v>
      </c>
      <c r="DM25" s="9" t="s">
        <v>122</v>
      </c>
      <c r="DN25" s="9" t="s">
        <v>123</v>
      </c>
      <c r="DO25" s="9" t="s">
        <v>124</v>
      </c>
      <c r="DP25" s="9" t="s">
        <v>125</v>
      </c>
      <c r="DQ25" s="9" t="s">
        <v>126</v>
      </c>
      <c r="DR25" s="9" t="s">
        <v>127</v>
      </c>
      <c r="DS25" s="9" t="s">
        <v>128</v>
      </c>
      <c r="DT25" s="9" t="s">
        <v>129</v>
      </c>
      <c r="DU25" s="9" t="s">
        <v>130</v>
      </c>
      <c r="DV25" s="9" t="s">
        <v>131</v>
      </c>
      <c r="DW25" s="9" t="s">
        <v>132</v>
      </c>
      <c r="DX25" s="9" t="s">
        <v>133</v>
      </c>
      <c r="DY25" s="9" t="s">
        <v>134</v>
      </c>
      <c r="DZ25" s="9" t="s">
        <v>135</v>
      </c>
      <c r="EA25" s="9" t="s">
        <v>136</v>
      </c>
      <c r="EB25" s="9" t="s">
        <v>137</v>
      </c>
      <c r="EC25" s="9" t="s">
        <v>138</v>
      </c>
      <c r="ED25" s="9" t="s">
        <v>139</v>
      </c>
      <c r="EE25" s="9" t="s">
        <v>140</v>
      </c>
      <c r="EF25" s="9" t="s">
        <v>141</v>
      </c>
      <c r="EG25" s="9" t="s">
        <v>142</v>
      </c>
      <c r="EH25" s="9" t="s">
        <v>143</v>
      </c>
      <c r="EI25" s="9" t="s">
        <v>144</v>
      </c>
      <c r="EJ25" s="9" t="s">
        <v>145</v>
      </c>
      <c r="EK25" s="9" t="s">
        <v>146</v>
      </c>
      <c r="EL25" s="9" t="s">
        <v>147</v>
      </c>
      <c r="EM25" s="9" t="s">
        <v>148</v>
      </c>
      <c r="EN25" s="9" t="s">
        <v>149</v>
      </c>
      <c r="EO25" s="9" t="s">
        <v>150</v>
      </c>
      <c r="EP25" s="9" t="s">
        <v>151</v>
      </c>
      <c r="EQ25" s="9" t="s">
        <v>152</v>
      </c>
      <c r="ER25" s="9" t="s">
        <v>153</v>
      </c>
      <c r="ES25" s="9" t="s">
        <v>154</v>
      </c>
      <c r="ET25" s="9" t="s">
        <v>155</v>
      </c>
      <c r="EU25" s="9" t="s">
        <v>156</v>
      </c>
      <c r="EV25" s="9" t="s">
        <v>157</v>
      </c>
      <c r="EW25" s="9" t="s">
        <v>158</v>
      </c>
      <c r="EX25" s="9" t="s">
        <v>159</v>
      </c>
      <c r="EY25" s="9" t="s">
        <v>160</v>
      </c>
      <c r="EZ25" s="9" t="s">
        <v>161</v>
      </c>
      <c r="FA25" s="9" t="s">
        <v>162</v>
      </c>
      <c r="FB25" s="9" t="s">
        <v>163</v>
      </c>
      <c r="FC25" s="9" t="s">
        <v>164</v>
      </c>
      <c r="FD25" s="9" t="s">
        <v>165</v>
      </c>
      <c r="FE25" s="9" t="s">
        <v>166</v>
      </c>
      <c r="FF25" s="9" t="s">
        <v>167</v>
      </c>
      <c r="FG25" s="9" t="s">
        <v>168</v>
      </c>
      <c r="FH25" s="9" t="s">
        <v>169</v>
      </c>
      <c r="FI25" s="9" t="s">
        <v>170</v>
      </c>
      <c r="FJ25" s="9" t="s">
        <v>171</v>
      </c>
      <c r="FK25" s="9" t="s">
        <v>172</v>
      </c>
      <c r="FL25" s="9" t="s">
        <v>173</v>
      </c>
      <c r="FM25" s="9" t="s">
        <v>174</v>
      </c>
      <c r="FN25" s="9" t="s">
        <v>175</v>
      </c>
      <c r="FO25" s="9" t="s">
        <v>176</v>
      </c>
      <c r="FP25" s="9" t="s">
        <v>177</v>
      </c>
      <c r="FQ25" s="9" t="s">
        <v>178</v>
      </c>
      <c r="FR25" s="9" t="s">
        <v>179</v>
      </c>
      <c r="FS25" s="9" t="s">
        <v>180</v>
      </c>
      <c r="FT25" s="9" t="s">
        <v>181</v>
      </c>
      <c r="FU25" s="9" t="s">
        <v>182</v>
      </c>
      <c r="FV25" s="9" t="s">
        <v>183</v>
      </c>
      <c r="FW25" s="9" t="s">
        <v>184</v>
      </c>
      <c r="FX25" s="9" t="s">
        <v>185</v>
      </c>
      <c r="FY25" s="9" t="s">
        <v>186</v>
      </c>
      <c r="FZ25" s="9" t="s">
        <v>187</v>
      </c>
      <c r="GA25" s="9" t="s">
        <v>188</v>
      </c>
      <c r="GB25" s="9" t="s">
        <v>189</v>
      </c>
      <c r="GC25" s="9" t="s">
        <v>190</v>
      </c>
      <c r="GD25" s="9" t="s">
        <v>191</v>
      </c>
      <c r="GE25" s="9" t="s">
        <v>192</v>
      </c>
      <c r="GF25" s="9" t="s">
        <v>193</v>
      </c>
      <c r="GG25" s="9" t="s">
        <v>194</v>
      </c>
      <c r="GH25" s="9" t="s">
        <v>195</v>
      </c>
      <c r="GI25" s="9" t="s">
        <v>196</v>
      </c>
      <c r="GJ25" s="9" t="s">
        <v>197</v>
      </c>
      <c r="GK25" s="9" t="s">
        <v>198</v>
      </c>
      <c r="GL25" s="9" t="s">
        <v>199</v>
      </c>
      <c r="GM25" s="9" t="s">
        <v>200</v>
      </c>
      <c r="GN25" s="9" t="s">
        <v>201</v>
      </c>
      <c r="GO25" s="9" t="s">
        <v>202</v>
      </c>
      <c r="GP25" s="9" t="s">
        <v>203</v>
      </c>
      <c r="GQ25" s="9" t="s">
        <v>204</v>
      </c>
      <c r="GR25" s="9" t="s">
        <v>205</v>
      </c>
      <c r="GS25" s="9" t="s">
        <v>206</v>
      </c>
      <c r="GT25" s="9" t="s">
        <v>207</v>
      </c>
      <c r="GU25" s="9" t="s">
        <v>208</v>
      </c>
      <c r="GV25" s="9" t="s">
        <v>209</v>
      </c>
      <c r="GW25" s="9" t="s">
        <v>210</v>
      </c>
      <c r="GX25" s="9" t="s">
        <v>211</v>
      </c>
      <c r="GY25" s="9" t="s">
        <v>212</v>
      </c>
      <c r="GZ25" s="9" t="s">
        <v>213</v>
      </c>
      <c r="HA25" s="9" t="s">
        <v>214</v>
      </c>
      <c r="HB25" s="9" t="s">
        <v>215</v>
      </c>
      <c r="HC25" s="9" t="s">
        <v>216</v>
      </c>
      <c r="HD25" s="9" t="s">
        <v>217</v>
      </c>
      <c r="HE25" s="9" t="s">
        <v>218</v>
      </c>
      <c r="HF25" s="9" t="s">
        <v>219</v>
      </c>
      <c r="HG25" s="9" t="s">
        <v>220</v>
      </c>
      <c r="HH25" s="9" t="s">
        <v>221</v>
      </c>
      <c r="HI25" s="9" t="s">
        <v>222</v>
      </c>
      <c r="HJ25" s="9" t="s">
        <v>223</v>
      </c>
      <c r="HK25" s="9" t="s">
        <v>224</v>
      </c>
      <c r="HL25" s="9" t="s">
        <v>225</v>
      </c>
      <c r="HM25" s="9" t="s">
        <v>226</v>
      </c>
      <c r="HN25" s="9" t="s">
        <v>227</v>
      </c>
      <c r="HO25" s="9" t="s">
        <v>228</v>
      </c>
      <c r="HP25" s="9" t="s">
        <v>229</v>
      </c>
      <c r="HQ25" s="9" t="s">
        <v>230</v>
      </c>
      <c r="HR25" s="9" t="s">
        <v>231</v>
      </c>
      <c r="HS25" s="9" t="s">
        <v>232</v>
      </c>
      <c r="HT25" s="9" t="s">
        <v>233</v>
      </c>
      <c r="HU25" s="9" t="s">
        <v>234</v>
      </c>
      <c r="HV25" s="9" t="s">
        <v>235</v>
      </c>
      <c r="HW25" s="9" t="s">
        <v>236</v>
      </c>
      <c r="HX25" s="9" t="s">
        <v>237</v>
      </c>
      <c r="HY25" s="9" t="s">
        <v>238</v>
      </c>
      <c r="HZ25" s="9" t="s">
        <v>239</v>
      </c>
      <c r="IA25" s="9" t="s">
        <v>240</v>
      </c>
      <c r="IB25" s="9" t="s">
        <v>241</v>
      </c>
      <c r="IC25" s="9" t="s">
        <v>242</v>
      </c>
      <c r="ID25" s="9" t="s">
        <v>243</v>
      </c>
      <c r="IE25" s="9" t="s">
        <v>244</v>
      </c>
      <c r="IF25" s="9" t="s">
        <v>245</v>
      </c>
      <c r="IG25" s="9" t="s">
        <v>246</v>
      </c>
      <c r="IH25" s="9" t="s">
        <v>247</v>
      </c>
      <c r="II25" s="9" t="s">
        <v>248</v>
      </c>
    </row>
    <row r="26" spans="1:243" ht="15.75" thickBot="1">
      <c r="B26" s="24" t="s">
        <v>511</v>
      </c>
      <c r="C26" s="143">
        <f>'2.1 Payback calculator (Neut.)'!C26*'READ ME FIRST!!!'!F43</f>
        <v>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1:243">
      <c r="B27" s="24" t="s">
        <v>514</v>
      </c>
      <c r="C27" s="146">
        <f>'2.1 Payback calculator (Neut.)'!C27</f>
        <v>0</v>
      </c>
      <c r="D27" s="1">
        <f>C27</f>
        <v>0</v>
      </c>
      <c r="E27" s="1">
        <f>D27*(1+$C$26)</f>
        <v>0</v>
      </c>
      <c r="F27" s="1">
        <f t="shared" ref="F27:BB27" si="12">E27*(1+$C$26)</f>
        <v>0</v>
      </c>
      <c r="G27" s="1">
        <f t="shared" si="12"/>
        <v>0</v>
      </c>
      <c r="H27" s="1">
        <f t="shared" si="12"/>
        <v>0</v>
      </c>
      <c r="I27" s="1">
        <f t="shared" si="12"/>
        <v>0</v>
      </c>
      <c r="J27" s="1">
        <f t="shared" si="12"/>
        <v>0</v>
      </c>
      <c r="K27" s="1">
        <f t="shared" si="12"/>
        <v>0</v>
      </c>
      <c r="L27" s="1">
        <f t="shared" si="12"/>
        <v>0</v>
      </c>
      <c r="M27" s="1">
        <f t="shared" si="12"/>
        <v>0</v>
      </c>
      <c r="N27" s="1">
        <f t="shared" si="12"/>
        <v>0</v>
      </c>
      <c r="O27" s="1">
        <f t="shared" si="12"/>
        <v>0</v>
      </c>
      <c r="P27" s="1">
        <f t="shared" si="12"/>
        <v>0</v>
      </c>
      <c r="Q27" s="1">
        <f t="shared" si="12"/>
        <v>0</v>
      </c>
      <c r="R27" s="1">
        <f t="shared" si="12"/>
        <v>0</v>
      </c>
      <c r="S27" s="1">
        <f t="shared" si="12"/>
        <v>0</v>
      </c>
      <c r="T27" s="1">
        <f t="shared" si="12"/>
        <v>0</v>
      </c>
      <c r="U27" s="1">
        <f t="shared" si="12"/>
        <v>0</v>
      </c>
      <c r="V27" s="1">
        <f t="shared" si="12"/>
        <v>0</v>
      </c>
      <c r="W27" s="1">
        <f t="shared" si="12"/>
        <v>0</v>
      </c>
      <c r="X27" s="1">
        <f t="shared" si="12"/>
        <v>0</v>
      </c>
      <c r="Y27" s="1">
        <f t="shared" si="12"/>
        <v>0</v>
      </c>
      <c r="Z27" s="1">
        <f t="shared" si="12"/>
        <v>0</v>
      </c>
      <c r="AA27" s="1">
        <f t="shared" si="12"/>
        <v>0</v>
      </c>
      <c r="AB27" s="1">
        <f t="shared" si="12"/>
        <v>0</v>
      </c>
      <c r="AC27" s="1">
        <f t="shared" si="12"/>
        <v>0</v>
      </c>
      <c r="AD27" s="1">
        <f t="shared" si="12"/>
        <v>0</v>
      </c>
      <c r="AE27" s="1">
        <f t="shared" si="12"/>
        <v>0</v>
      </c>
      <c r="AF27" s="1">
        <f t="shared" si="12"/>
        <v>0</v>
      </c>
      <c r="AG27" s="1">
        <f t="shared" si="12"/>
        <v>0</v>
      </c>
      <c r="AH27" s="1">
        <f t="shared" si="12"/>
        <v>0</v>
      </c>
      <c r="AI27" s="1">
        <f t="shared" si="12"/>
        <v>0</v>
      </c>
      <c r="AJ27" s="1">
        <f t="shared" si="12"/>
        <v>0</v>
      </c>
      <c r="AK27" s="1">
        <f t="shared" si="12"/>
        <v>0</v>
      </c>
      <c r="AL27" s="1">
        <f t="shared" si="12"/>
        <v>0</v>
      </c>
      <c r="AM27" s="1">
        <f t="shared" si="12"/>
        <v>0</v>
      </c>
      <c r="AN27" s="1">
        <f t="shared" si="12"/>
        <v>0</v>
      </c>
      <c r="AO27" s="1">
        <f t="shared" si="12"/>
        <v>0</v>
      </c>
      <c r="AP27" s="1">
        <f t="shared" si="12"/>
        <v>0</v>
      </c>
      <c r="AQ27" s="1">
        <f t="shared" si="12"/>
        <v>0</v>
      </c>
      <c r="AR27" s="1">
        <f t="shared" si="12"/>
        <v>0</v>
      </c>
      <c r="AS27" s="1">
        <f t="shared" si="12"/>
        <v>0</v>
      </c>
      <c r="AT27" s="1">
        <f t="shared" si="12"/>
        <v>0</v>
      </c>
      <c r="AU27" s="1">
        <f t="shared" si="12"/>
        <v>0</v>
      </c>
      <c r="AV27" s="1">
        <f t="shared" si="12"/>
        <v>0</v>
      </c>
      <c r="AW27" s="1">
        <f t="shared" si="12"/>
        <v>0</v>
      </c>
      <c r="AX27" s="1">
        <f t="shared" si="12"/>
        <v>0</v>
      </c>
      <c r="AY27" s="1">
        <f t="shared" si="12"/>
        <v>0</v>
      </c>
      <c r="AZ27" s="1">
        <f t="shared" si="12"/>
        <v>0</v>
      </c>
      <c r="BA27" s="1">
        <f t="shared" si="12"/>
        <v>0</v>
      </c>
      <c r="BB27" s="2">
        <f t="shared" si="12"/>
        <v>0</v>
      </c>
      <c r="BC27" s="3">
        <f t="shared" ref="BC27:DN27" si="13">BB27*$C$21</f>
        <v>0</v>
      </c>
      <c r="BD27" s="3">
        <f t="shared" si="13"/>
        <v>0</v>
      </c>
      <c r="BE27" s="3">
        <f t="shared" si="13"/>
        <v>0</v>
      </c>
      <c r="BF27" s="3">
        <f t="shared" si="13"/>
        <v>0</v>
      </c>
      <c r="BG27" s="3">
        <f t="shared" si="13"/>
        <v>0</v>
      </c>
      <c r="BH27" s="3">
        <f t="shared" si="13"/>
        <v>0</v>
      </c>
      <c r="BI27" s="3">
        <f t="shared" si="13"/>
        <v>0</v>
      </c>
      <c r="BJ27" s="3">
        <f t="shared" si="13"/>
        <v>0</v>
      </c>
      <c r="BK27" s="3">
        <f t="shared" si="13"/>
        <v>0</v>
      </c>
      <c r="BL27" s="3">
        <f t="shared" si="13"/>
        <v>0</v>
      </c>
      <c r="BM27" s="3">
        <f t="shared" si="13"/>
        <v>0</v>
      </c>
      <c r="BN27" s="3">
        <f t="shared" si="13"/>
        <v>0</v>
      </c>
      <c r="BO27" s="3">
        <f t="shared" si="13"/>
        <v>0</v>
      </c>
      <c r="BP27" s="3">
        <f t="shared" si="13"/>
        <v>0</v>
      </c>
      <c r="BQ27" s="3">
        <f t="shared" si="13"/>
        <v>0</v>
      </c>
      <c r="BR27" s="3">
        <f t="shared" si="13"/>
        <v>0</v>
      </c>
      <c r="BS27" s="3">
        <f t="shared" si="13"/>
        <v>0</v>
      </c>
      <c r="BT27" s="3">
        <f t="shared" si="13"/>
        <v>0</v>
      </c>
      <c r="BU27" s="3">
        <f t="shared" si="13"/>
        <v>0</v>
      </c>
      <c r="BV27" s="3">
        <f t="shared" si="13"/>
        <v>0</v>
      </c>
      <c r="BW27" s="3">
        <f t="shared" si="13"/>
        <v>0</v>
      </c>
      <c r="BX27" s="3">
        <f t="shared" si="13"/>
        <v>0</v>
      </c>
      <c r="BY27" s="3">
        <f t="shared" si="13"/>
        <v>0</v>
      </c>
      <c r="BZ27" s="3">
        <f t="shared" si="13"/>
        <v>0</v>
      </c>
      <c r="CA27" s="3">
        <f t="shared" si="13"/>
        <v>0</v>
      </c>
      <c r="CB27" s="3">
        <f t="shared" si="13"/>
        <v>0</v>
      </c>
      <c r="CC27" s="3">
        <f t="shared" si="13"/>
        <v>0</v>
      </c>
      <c r="CD27" s="3">
        <f t="shared" si="13"/>
        <v>0</v>
      </c>
      <c r="CE27" s="3">
        <f t="shared" si="13"/>
        <v>0</v>
      </c>
      <c r="CF27" s="3">
        <f t="shared" si="13"/>
        <v>0</v>
      </c>
      <c r="CG27" s="3">
        <f t="shared" si="13"/>
        <v>0</v>
      </c>
      <c r="CH27" s="3">
        <f t="shared" si="13"/>
        <v>0</v>
      </c>
      <c r="CI27" s="3">
        <f t="shared" si="13"/>
        <v>0</v>
      </c>
      <c r="CJ27" s="3">
        <f t="shared" si="13"/>
        <v>0</v>
      </c>
      <c r="CK27" s="3">
        <f t="shared" si="13"/>
        <v>0</v>
      </c>
      <c r="CL27" s="3">
        <f t="shared" si="13"/>
        <v>0</v>
      </c>
      <c r="CM27" s="3">
        <f t="shared" si="13"/>
        <v>0</v>
      </c>
      <c r="CN27" s="3">
        <f t="shared" si="13"/>
        <v>0</v>
      </c>
      <c r="CO27" s="3">
        <f t="shared" si="13"/>
        <v>0</v>
      </c>
      <c r="CP27" s="3">
        <f t="shared" si="13"/>
        <v>0</v>
      </c>
      <c r="CQ27" s="3">
        <f t="shared" si="13"/>
        <v>0</v>
      </c>
      <c r="CR27" s="3">
        <f t="shared" si="13"/>
        <v>0</v>
      </c>
      <c r="CS27" s="3">
        <f t="shared" si="13"/>
        <v>0</v>
      </c>
      <c r="CT27" s="3">
        <f t="shared" si="13"/>
        <v>0</v>
      </c>
      <c r="CU27" s="3">
        <f t="shared" si="13"/>
        <v>0</v>
      </c>
      <c r="CV27" s="3">
        <f t="shared" si="13"/>
        <v>0</v>
      </c>
      <c r="CW27" s="3">
        <f t="shared" si="13"/>
        <v>0</v>
      </c>
      <c r="CX27" s="3">
        <f t="shared" si="13"/>
        <v>0</v>
      </c>
      <c r="CY27" s="3">
        <f t="shared" si="13"/>
        <v>0</v>
      </c>
      <c r="CZ27" s="3">
        <f t="shared" si="13"/>
        <v>0</v>
      </c>
      <c r="DA27" s="3">
        <f t="shared" si="13"/>
        <v>0</v>
      </c>
      <c r="DB27" s="3">
        <f t="shared" si="13"/>
        <v>0</v>
      </c>
      <c r="DC27" s="3">
        <f t="shared" si="13"/>
        <v>0</v>
      </c>
      <c r="DD27" s="3">
        <f t="shared" si="13"/>
        <v>0</v>
      </c>
      <c r="DE27" s="3">
        <f t="shared" si="13"/>
        <v>0</v>
      </c>
      <c r="DF27" s="3">
        <f t="shared" si="13"/>
        <v>0</v>
      </c>
      <c r="DG27" s="3">
        <f t="shared" si="13"/>
        <v>0</v>
      </c>
      <c r="DH27" s="3">
        <f t="shared" si="13"/>
        <v>0</v>
      </c>
      <c r="DI27" s="3">
        <f t="shared" si="13"/>
        <v>0</v>
      </c>
      <c r="DJ27" s="3">
        <f t="shared" si="13"/>
        <v>0</v>
      </c>
      <c r="DK27" s="3">
        <f t="shared" si="13"/>
        <v>0</v>
      </c>
      <c r="DL27" s="3">
        <f t="shared" si="13"/>
        <v>0</v>
      </c>
      <c r="DM27" s="3">
        <f t="shared" si="13"/>
        <v>0</v>
      </c>
      <c r="DN27" s="3">
        <f t="shared" si="13"/>
        <v>0</v>
      </c>
      <c r="DO27" s="3">
        <f t="shared" ref="DO27:FZ27" si="14">DN27*$C$21</f>
        <v>0</v>
      </c>
      <c r="DP27" s="3">
        <f t="shared" si="14"/>
        <v>0</v>
      </c>
      <c r="DQ27" s="3">
        <f t="shared" si="14"/>
        <v>0</v>
      </c>
      <c r="DR27" s="3">
        <f t="shared" si="14"/>
        <v>0</v>
      </c>
      <c r="DS27" s="3">
        <f t="shared" si="14"/>
        <v>0</v>
      </c>
      <c r="DT27" s="3">
        <f t="shared" si="14"/>
        <v>0</v>
      </c>
      <c r="DU27" s="3">
        <f t="shared" si="14"/>
        <v>0</v>
      </c>
      <c r="DV27" s="3">
        <f t="shared" si="14"/>
        <v>0</v>
      </c>
      <c r="DW27" s="3">
        <f t="shared" si="14"/>
        <v>0</v>
      </c>
      <c r="DX27" s="3">
        <f t="shared" si="14"/>
        <v>0</v>
      </c>
      <c r="DY27" s="3">
        <f t="shared" si="14"/>
        <v>0</v>
      </c>
      <c r="DZ27" s="3">
        <f t="shared" si="14"/>
        <v>0</v>
      </c>
      <c r="EA27" s="3">
        <f t="shared" si="14"/>
        <v>0</v>
      </c>
      <c r="EB27" s="3">
        <f t="shared" si="14"/>
        <v>0</v>
      </c>
      <c r="EC27" s="3">
        <f t="shared" si="14"/>
        <v>0</v>
      </c>
      <c r="ED27" s="3">
        <f t="shared" si="14"/>
        <v>0</v>
      </c>
      <c r="EE27" s="3">
        <f t="shared" si="14"/>
        <v>0</v>
      </c>
      <c r="EF27" s="3">
        <f t="shared" si="14"/>
        <v>0</v>
      </c>
      <c r="EG27" s="3">
        <f t="shared" si="14"/>
        <v>0</v>
      </c>
      <c r="EH27" s="3">
        <f t="shared" si="14"/>
        <v>0</v>
      </c>
      <c r="EI27" s="3">
        <f t="shared" si="14"/>
        <v>0</v>
      </c>
      <c r="EJ27" s="3">
        <f t="shared" si="14"/>
        <v>0</v>
      </c>
      <c r="EK27" s="3">
        <f t="shared" si="14"/>
        <v>0</v>
      </c>
      <c r="EL27" s="3">
        <f t="shared" si="14"/>
        <v>0</v>
      </c>
      <c r="EM27" s="3">
        <f t="shared" si="14"/>
        <v>0</v>
      </c>
      <c r="EN27" s="3">
        <f t="shared" si="14"/>
        <v>0</v>
      </c>
      <c r="EO27" s="3">
        <f t="shared" si="14"/>
        <v>0</v>
      </c>
      <c r="EP27" s="3">
        <f t="shared" si="14"/>
        <v>0</v>
      </c>
      <c r="EQ27" s="3">
        <f t="shared" si="14"/>
        <v>0</v>
      </c>
      <c r="ER27" s="3">
        <f t="shared" si="14"/>
        <v>0</v>
      </c>
      <c r="ES27" s="3">
        <f t="shared" si="14"/>
        <v>0</v>
      </c>
      <c r="ET27" s="3">
        <f t="shared" si="14"/>
        <v>0</v>
      </c>
      <c r="EU27" s="3">
        <f t="shared" si="14"/>
        <v>0</v>
      </c>
      <c r="EV27" s="3">
        <f t="shared" si="14"/>
        <v>0</v>
      </c>
      <c r="EW27" s="3">
        <f t="shared" si="14"/>
        <v>0</v>
      </c>
      <c r="EX27" s="3">
        <f t="shared" si="14"/>
        <v>0</v>
      </c>
      <c r="EY27" s="3">
        <f t="shared" si="14"/>
        <v>0</v>
      </c>
      <c r="EZ27" s="3">
        <f t="shared" si="14"/>
        <v>0</v>
      </c>
      <c r="FA27" s="3">
        <f t="shared" si="14"/>
        <v>0</v>
      </c>
      <c r="FB27" s="3">
        <f t="shared" si="14"/>
        <v>0</v>
      </c>
      <c r="FC27" s="3">
        <f t="shared" si="14"/>
        <v>0</v>
      </c>
      <c r="FD27" s="3">
        <f t="shared" si="14"/>
        <v>0</v>
      </c>
      <c r="FE27" s="3">
        <f t="shared" si="14"/>
        <v>0</v>
      </c>
      <c r="FF27" s="3">
        <f t="shared" si="14"/>
        <v>0</v>
      </c>
      <c r="FG27" s="3">
        <f t="shared" si="14"/>
        <v>0</v>
      </c>
      <c r="FH27" s="3">
        <f t="shared" si="14"/>
        <v>0</v>
      </c>
      <c r="FI27" s="3">
        <f t="shared" si="14"/>
        <v>0</v>
      </c>
      <c r="FJ27" s="3">
        <f t="shared" si="14"/>
        <v>0</v>
      </c>
      <c r="FK27" s="3">
        <f t="shared" si="14"/>
        <v>0</v>
      </c>
      <c r="FL27" s="3">
        <f t="shared" si="14"/>
        <v>0</v>
      </c>
      <c r="FM27" s="3">
        <f t="shared" si="14"/>
        <v>0</v>
      </c>
      <c r="FN27" s="3">
        <f t="shared" si="14"/>
        <v>0</v>
      </c>
      <c r="FO27" s="3">
        <f t="shared" si="14"/>
        <v>0</v>
      </c>
      <c r="FP27" s="3">
        <f t="shared" si="14"/>
        <v>0</v>
      </c>
      <c r="FQ27" s="3">
        <f t="shared" si="14"/>
        <v>0</v>
      </c>
      <c r="FR27" s="3">
        <f t="shared" si="14"/>
        <v>0</v>
      </c>
      <c r="FS27" s="3">
        <f t="shared" si="14"/>
        <v>0</v>
      </c>
      <c r="FT27" s="3">
        <f t="shared" si="14"/>
        <v>0</v>
      </c>
      <c r="FU27" s="3">
        <f t="shared" si="14"/>
        <v>0</v>
      </c>
      <c r="FV27" s="3">
        <f t="shared" si="14"/>
        <v>0</v>
      </c>
      <c r="FW27" s="3">
        <f t="shared" si="14"/>
        <v>0</v>
      </c>
      <c r="FX27" s="3">
        <f t="shared" si="14"/>
        <v>0</v>
      </c>
      <c r="FY27" s="3">
        <f t="shared" si="14"/>
        <v>0</v>
      </c>
      <c r="FZ27" s="3">
        <f t="shared" si="14"/>
        <v>0</v>
      </c>
      <c r="GA27" s="3">
        <f t="shared" ref="GA27:II27" si="15">FZ27*$C$21</f>
        <v>0</v>
      </c>
      <c r="GB27" s="3">
        <f t="shared" si="15"/>
        <v>0</v>
      </c>
      <c r="GC27" s="3">
        <f t="shared" si="15"/>
        <v>0</v>
      </c>
      <c r="GD27" s="3">
        <f t="shared" si="15"/>
        <v>0</v>
      </c>
      <c r="GE27" s="3">
        <f t="shared" si="15"/>
        <v>0</v>
      </c>
      <c r="GF27" s="3">
        <f t="shared" si="15"/>
        <v>0</v>
      </c>
      <c r="GG27" s="3">
        <f t="shared" si="15"/>
        <v>0</v>
      </c>
      <c r="GH27" s="3">
        <f t="shared" si="15"/>
        <v>0</v>
      </c>
      <c r="GI27" s="3">
        <f t="shared" si="15"/>
        <v>0</v>
      </c>
      <c r="GJ27" s="3">
        <f t="shared" si="15"/>
        <v>0</v>
      </c>
      <c r="GK27" s="3">
        <f t="shared" si="15"/>
        <v>0</v>
      </c>
      <c r="GL27" s="3">
        <f t="shared" si="15"/>
        <v>0</v>
      </c>
      <c r="GM27" s="3">
        <f t="shared" si="15"/>
        <v>0</v>
      </c>
      <c r="GN27" s="3">
        <f t="shared" si="15"/>
        <v>0</v>
      </c>
      <c r="GO27" s="3">
        <f t="shared" si="15"/>
        <v>0</v>
      </c>
      <c r="GP27" s="3">
        <f t="shared" si="15"/>
        <v>0</v>
      </c>
      <c r="GQ27" s="3">
        <f t="shared" si="15"/>
        <v>0</v>
      </c>
      <c r="GR27" s="3">
        <f t="shared" si="15"/>
        <v>0</v>
      </c>
      <c r="GS27" s="3">
        <f t="shared" si="15"/>
        <v>0</v>
      </c>
      <c r="GT27" s="3">
        <f t="shared" si="15"/>
        <v>0</v>
      </c>
      <c r="GU27" s="3">
        <f t="shared" si="15"/>
        <v>0</v>
      </c>
      <c r="GV27" s="3">
        <f t="shared" si="15"/>
        <v>0</v>
      </c>
      <c r="GW27" s="3">
        <f t="shared" si="15"/>
        <v>0</v>
      </c>
      <c r="GX27" s="3">
        <f t="shared" si="15"/>
        <v>0</v>
      </c>
      <c r="GY27" s="3">
        <f t="shared" si="15"/>
        <v>0</v>
      </c>
      <c r="GZ27" s="3">
        <f t="shared" si="15"/>
        <v>0</v>
      </c>
      <c r="HA27" s="3">
        <f t="shared" si="15"/>
        <v>0</v>
      </c>
      <c r="HB27" s="3">
        <f t="shared" si="15"/>
        <v>0</v>
      </c>
      <c r="HC27" s="3">
        <f t="shared" si="15"/>
        <v>0</v>
      </c>
      <c r="HD27" s="3">
        <f t="shared" si="15"/>
        <v>0</v>
      </c>
      <c r="HE27" s="3">
        <f t="shared" si="15"/>
        <v>0</v>
      </c>
      <c r="HF27" s="3">
        <f t="shared" si="15"/>
        <v>0</v>
      </c>
      <c r="HG27" s="3">
        <f t="shared" si="15"/>
        <v>0</v>
      </c>
      <c r="HH27" s="3">
        <f t="shared" si="15"/>
        <v>0</v>
      </c>
      <c r="HI27" s="3">
        <f t="shared" si="15"/>
        <v>0</v>
      </c>
      <c r="HJ27" s="3">
        <f t="shared" si="15"/>
        <v>0</v>
      </c>
      <c r="HK27" s="3">
        <f t="shared" si="15"/>
        <v>0</v>
      </c>
      <c r="HL27" s="3">
        <f t="shared" si="15"/>
        <v>0</v>
      </c>
      <c r="HM27" s="3">
        <f t="shared" si="15"/>
        <v>0</v>
      </c>
      <c r="HN27" s="3">
        <f t="shared" si="15"/>
        <v>0</v>
      </c>
      <c r="HO27" s="3">
        <f t="shared" si="15"/>
        <v>0</v>
      </c>
      <c r="HP27" s="3">
        <f t="shared" si="15"/>
        <v>0</v>
      </c>
      <c r="HQ27" s="3">
        <f t="shared" si="15"/>
        <v>0</v>
      </c>
      <c r="HR27" s="3">
        <f t="shared" si="15"/>
        <v>0</v>
      </c>
      <c r="HS27" s="3">
        <f t="shared" si="15"/>
        <v>0</v>
      </c>
      <c r="HT27" s="3">
        <f t="shared" si="15"/>
        <v>0</v>
      </c>
      <c r="HU27" s="3">
        <f t="shared" si="15"/>
        <v>0</v>
      </c>
      <c r="HV27" s="3">
        <f t="shared" si="15"/>
        <v>0</v>
      </c>
      <c r="HW27" s="3">
        <f t="shared" si="15"/>
        <v>0</v>
      </c>
      <c r="HX27" s="3">
        <f t="shared" si="15"/>
        <v>0</v>
      </c>
      <c r="HY27" s="3">
        <f t="shared" si="15"/>
        <v>0</v>
      </c>
      <c r="HZ27" s="3">
        <f t="shared" si="15"/>
        <v>0</v>
      </c>
      <c r="IA27" s="3">
        <f t="shared" si="15"/>
        <v>0</v>
      </c>
      <c r="IB27" s="3">
        <f t="shared" si="15"/>
        <v>0</v>
      </c>
      <c r="IC27" s="3">
        <f t="shared" si="15"/>
        <v>0</v>
      </c>
      <c r="ID27" s="3">
        <f t="shared" si="15"/>
        <v>0</v>
      </c>
      <c r="IE27" s="3">
        <f t="shared" si="15"/>
        <v>0</v>
      </c>
      <c r="IF27" s="3">
        <f t="shared" si="15"/>
        <v>0</v>
      </c>
      <c r="IG27" s="3">
        <f t="shared" si="15"/>
        <v>0</v>
      </c>
      <c r="IH27" s="3">
        <f t="shared" si="15"/>
        <v>0</v>
      </c>
      <c r="II27" s="3">
        <f t="shared" si="15"/>
        <v>0</v>
      </c>
    </row>
    <row r="28" spans="1:243" ht="15.75" thickBot="1">
      <c r="B28" s="24" t="s">
        <v>421</v>
      </c>
      <c r="C28" s="484"/>
      <c r="D28" s="6">
        <f t="shared" ref="D28:BB28" si="16">$E$10*D27</f>
        <v>0</v>
      </c>
      <c r="E28" s="6">
        <f t="shared" si="16"/>
        <v>0</v>
      </c>
      <c r="F28" s="6">
        <f t="shared" si="16"/>
        <v>0</v>
      </c>
      <c r="G28" s="6">
        <f t="shared" si="16"/>
        <v>0</v>
      </c>
      <c r="H28" s="6">
        <f t="shared" si="16"/>
        <v>0</v>
      </c>
      <c r="I28" s="6">
        <f t="shared" si="16"/>
        <v>0</v>
      </c>
      <c r="J28" s="6">
        <f t="shared" si="16"/>
        <v>0</v>
      </c>
      <c r="K28" s="6">
        <f t="shared" si="16"/>
        <v>0</v>
      </c>
      <c r="L28" s="6">
        <f t="shared" si="16"/>
        <v>0</v>
      </c>
      <c r="M28" s="6">
        <f t="shared" si="16"/>
        <v>0</v>
      </c>
      <c r="N28" s="6">
        <f t="shared" si="16"/>
        <v>0</v>
      </c>
      <c r="O28" s="6">
        <f t="shared" si="16"/>
        <v>0</v>
      </c>
      <c r="P28" s="6">
        <f t="shared" si="16"/>
        <v>0</v>
      </c>
      <c r="Q28" s="6">
        <f t="shared" si="16"/>
        <v>0</v>
      </c>
      <c r="R28" s="6">
        <f t="shared" si="16"/>
        <v>0</v>
      </c>
      <c r="S28" s="6">
        <f t="shared" si="16"/>
        <v>0</v>
      </c>
      <c r="T28" s="6">
        <f t="shared" si="16"/>
        <v>0</v>
      </c>
      <c r="U28" s="6">
        <f t="shared" si="16"/>
        <v>0</v>
      </c>
      <c r="V28" s="6">
        <f t="shared" si="16"/>
        <v>0</v>
      </c>
      <c r="W28" s="6">
        <f t="shared" si="16"/>
        <v>0</v>
      </c>
      <c r="X28" s="6">
        <f t="shared" si="16"/>
        <v>0</v>
      </c>
      <c r="Y28" s="6">
        <f t="shared" si="16"/>
        <v>0</v>
      </c>
      <c r="Z28" s="6">
        <f t="shared" si="16"/>
        <v>0</v>
      </c>
      <c r="AA28" s="6">
        <f t="shared" si="16"/>
        <v>0</v>
      </c>
      <c r="AB28" s="6">
        <f t="shared" si="16"/>
        <v>0</v>
      </c>
      <c r="AC28" s="6">
        <f t="shared" si="16"/>
        <v>0</v>
      </c>
      <c r="AD28" s="6">
        <f t="shared" si="16"/>
        <v>0</v>
      </c>
      <c r="AE28" s="6">
        <f t="shared" si="16"/>
        <v>0</v>
      </c>
      <c r="AF28" s="6">
        <f t="shared" si="16"/>
        <v>0</v>
      </c>
      <c r="AG28" s="6">
        <f t="shared" si="16"/>
        <v>0</v>
      </c>
      <c r="AH28" s="6">
        <f t="shared" si="16"/>
        <v>0</v>
      </c>
      <c r="AI28" s="6">
        <f t="shared" si="16"/>
        <v>0</v>
      </c>
      <c r="AJ28" s="6">
        <f t="shared" si="16"/>
        <v>0</v>
      </c>
      <c r="AK28" s="6">
        <f t="shared" si="16"/>
        <v>0</v>
      </c>
      <c r="AL28" s="6">
        <f t="shared" si="16"/>
        <v>0</v>
      </c>
      <c r="AM28" s="6">
        <f t="shared" si="16"/>
        <v>0</v>
      </c>
      <c r="AN28" s="6">
        <f t="shared" si="16"/>
        <v>0</v>
      </c>
      <c r="AO28" s="6">
        <f t="shared" si="16"/>
        <v>0</v>
      </c>
      <c r="AP28" s="6">
        <f t="shared" si="16"/>
        <v>0</v>
      </c>
      <c r="AQ28" s="6">
        <f t="shared" si="16"/>
        <v>0</v>
      </c>
      <c r="AR28" s="6">
        <f t="shared" si="16"/>
        <v>0</v>
      </c>
      <c r="AS28" s="6">
        <f t="shared" si="16"/>
        <v>0</v>
      </c>
      <c r="AT28" s="6">
        <f t="shared" si="16"/>
        <v>0</v>
      </c>
      <c r="AU28" s="6">
        <f t="shared" si="16"/>
        <v>0</v>
      </c>
      <c r="AV28" s="6">
        <f t="shared" si="16"/>
        <v>0</v>
      </c>
      <c r="AW28" s="6">
        <f t="shared" si="16"/>
        <v>0</v>
      </c>
      <c r="AX28" s="6">
        <f t="shared" si="16"/>
        <v>0</v>
      </c>
      <c r="AY28" s="6">
        <f t="shared" si="16"/>
        <v>0</v>
      </c>
      <c r="AZ28" s="6">
        <f t="shared" si="16"/>
        <v>0</v>
      </c>
      <c r="BA28" s="6">
        <f t="shared" si="16"/>
        <v>0</v>
      </c>
      <c r="BB28" s="7">
        <f t="shared" si="16"/>
        <v>0</v>
      </c>
      <c r="BC28" s="3" t="e">
        <f>#REF!*BC27</f>
        <v>#REF!</v>
      </c>
      <c r="BD28" s="3" t="e">
        <f>#REF!*BD27</f>
        <v>#REF!</v>
      </c>
      <c r="BE28" s="3" t="e">
        <f>#REF!*BE27</f>
        <v>#REF!</v>
      </c>
      <c r="BF28" s="3" t="e">
        <f>#REF!*BF27</f>
        <v>#REF!</v>
      </c>
      <c r="BG28" s="3" t="e">
        <f>#REF!*BG27</f>
        <v>#REF!</v>
      </c>
      <c r="BH28" s="3" t="e">
        <f>#REF!*BH27</f>
        <v>#REF!</v>
      </c>
      <c r="BI28" s="3" t="e">
        <f>#REF!*BI27</f>
        <v>#REF!</v>
      </c>
      <c r="BJ28" s="3" t="e">
        <f>#REF!*BJ27</f>
        <v>#REF!</v>
      </c>
      <c r="BK28" s="3" t="e">
        <f>#REF!*BK27</f>
        <v>#REF!</v>
      </c>
      <c r="BL28" s="3" t="e">
        <f>#REF!*BL27</f>
        <v>#REF!</v>
      </c>
      <c r="BM28" s="3" t="e">
        <f>#REF!*BM27</f>
        <v>#REF!</v>
      </c>
      <c r="BN28" s="3" t="e">
        <f>#REF!*BN27</f>
        <v>#REF!</v>
      </c>
      <c r="BO28" s="3" t="e">
        <f>#REF!*BO27</f>
        <v>#REF!</v>
      </c>
      <c r="BP28" s="3" t="e">
        <f>#REF!*BP27</f>
        <v>#REF!</v>
      </c>
      <c r="BQ28" s="3" t="e">
        <f>#REF!*BQ27</f>
        <v>#REF!</v>
      </c>
      <c r="BR28" s="3" t="e">
        <f>#REF!*BR27</f>
        <v>#REF!</v>
      </c>
      <c r="BS28" s="3" t="e">
        <f>#REF!*BS27</f>
        <v>#REF!</v>
      </c>
      <c r="BT28" s="3" t="e">
        <f>#REF!*BT27</f>
        <v>#REF!</v>
      </c>
      <c r="BU28" s="3" t="e">
        <f>#REF!*BU27</f>
        <v>#REF!</v>
      </c>
      <c r="BV28" s="3" t="e">
        <f>#REF!*BV27</f>
        <v>#REF!</v>
      </c>
      <c r="BW28" s="3" t="e">
        <f>#REF!*BW27</f>
        <v>#REF!</v>
      </c>
      <c r="BX28" s="3" t="e">
        <f>#REF!*BX27</f>
        <v>#REF!</v>
      </c>
      <c r="BY28" s="3" t="e">
        <f>#REF!*BY27</f>
        <v>#REF!</v>
      </c>
      <c r="BZ28" s="3" t="e">
        <f>#REF!*BZ27</f>
        <v>#REF!</v>
      </c>
      <c r="CA28" s="3" t="e">
        <f>#REF!*CA27</f>
        <v>#REF!</v>
      </c>
      <c r="CB28" s="3" t="e">
        <f>#REF!*CB27</f>
        <v>#REF!</v>
      </c>
      <c r="CC28" s="3" t="e">
        <f>#REF!*CC27</f>
        <v>#REF!</v>
      </c>
      <c r="CD28" s="3" t="e">
        <f>#REF!*CD27</f>
        <v>#REF!</v>
      </c>
      <c r="CE28" s="3" t="e">
        <f>#REF!*CE27</f>
        <v>#REF!</v>
      </c>
      <c r="CF28" s="3" t="e">
        <f>#REF!*CF27</f>
        <v>#REF!</v>
      </c>
      <c r="CG28" s="3" t="e">
        <f>#REF!*CG27</f>
        <v>#REF!</v>
      </c>
      <c r="CH28" s="3" t="e">
        <f>#REF!*CH27</f>
        <v>#REF!</v>
      </c>
      <c r="CI28" s="3" t="e">
        <f>#REF!*CI27</f>
        <v>#REF!</v>
      </c>
      <c r="CJ28" s="3" t="e">
        <f>#REF!*CJ27</f>
        <v>#REF!</v>
      </c>
      <c r="CK28" s="3" t="e">
        <f>#REF!*CK27</f>
        <v>#REF!</v>
      </c>
      <c r="CL28" s="3" t="e">
        <f>#REF!*CL27</f>
        <v>#REF!</v>
      </c>
      <c r="CM28" s="3" t="e">
        <f>#REF!*CM27</f>
        <v>#REF!</v>
      </c>
      <c r="CN28" s="3" t="e">
        <f>#REF!*CN27</f>
        <v>#REF!</v>
      </c>
      <c r="CO28" s="3" t="e">
        <f>#REF!*CO27</f>
        <v>#REF!</v>
      </c>
      <c r="CP28" s="3" t="e">
        <f>#REF!*CP27</f>
        <v>#REF!</v>
      </c>
      <c r="CQ28" s="3" t="e">
        <f>#REF!*CQ27</f>
        <v>#REF!</v>
      </c>
      <c r="CR28" s="3" t="e">
        <f>#REF!*CR27</f>
        <v>#REF!</v>
      </c>
      <c r="CS28" s="3" t="e">
        <f>#REF!*CS27</f>
        <v>#REF!</v>
      </c>
      <c r="CT28" s="3" t="e">
        <f>#REF!*CT27</f>
        <v>#REF!</v>
      </c>
      <c r="CU28" s="3" t="e">
        <f>#REF!*CU27</f>
        <v>#REF!</v>
      </c>
      <c r="CV28" s="3" t="e">
        <f>#REF!*CV27</f>
        <v>#REF!</v>
      </c>
      <c r="CW28" s="3" t="e">
        <f>#REF!*CW27</f>
        <v>#REF!</v>
      </c>
      <c r="CX28" s="3" t="e">
        <f>#REF!*CX27</f>
        <v>#REF!</v>
      </c>
      <c r="CY28" s="3" t="e">
        <f>#REF!*CY27</f>
        <v>#REF!</v>
      </c>
      <c r="CZ28" s="3" t="e">
        <f>#REF!*CZ27</f>
        <v>#REF!</v>
      </c>
      <c r="DA28" s="3" t="e">
        <f>#REF!*DA27</f>
        <v>#REF!</v>
      </c>
      <c r="DB28" s="3" t="e">
        <f>#REF!*DB27</f>
        <v>#REF!</v>
      </c>
      <c r="DC28" s="3" t="e">
        <f>#REF!*DC27</f>
        <v>#REF!</v>
      </c>
      <c r="DD28" s="3" t="e">
        <f>#REF!*DD27</f>
        <v>#REF!</v>
      </c>
      <c r="DE28" s="3" t="e">
        <f>#REF!*DE27</f>
        <v>#REF!</v>
      </c>
      <c r="DF28" s="3" t="e">
        <f>#REF!*DF27</f>
        <v>#REF!</v>
      </c>
      <c r="DG28" s="3" t="e">
        <f>#REF!*DG27</f>
        <v>#REF!</v>
      </c>
      <c r="DH28" s="3" t="e">
        <f>#REF!*DH27</f>
        <v>#REF!</v>
      </c>
      <c r="DI28" s="3" t="e">
        <f>#REF!*DI27</f>
        <v>#REF!</v>
      </c>
      <c r="DJ28" s="3" t="e">
        <f>#REF!*DJ27</f>
        <v>#REF!</v>
      </c>
      <c r="DK28" s="3" t="e">
        <f>#REF!*DK27</f>
        <v>#REF!</v>
      </c>
      <c r="DL28" s="3" t="e">
        <f>#REF!*DL27</f>
        <v>#REF!</v>
      </c>
      <c r="DM28" s="3" t="e">
        <f>#REF!*DM27</f>
        <v>#REF!</v>
      </c>
      <c r="DN28" s="3" t="e">
        <f>#REF!*DN27</f>
        <v>#REF!</v>
      </c>
      <c r="DO28" s="3" t="e">
        <f>#REF!*DO27</f>
        <v>#REF!</v>
      </c>
      <c r="DP28" s="3" t="e">
        <f>#REF!*DP27</f>
        <v>#REF!</v>
      </c>
      <c r="DQ28" s="3" t="e">
        <f>#REF!*DQ27</f>
        <v>#REF!</v>
      </c>
      <c r="DR28" s="3" t="e">
        <f>#REF!*DR27</f>
        <v>#REF!</v>
      </c>
      <c r="DS28" s="3" t="e">
        <f>#REF!*DS27</f>
        <v>#REF!</v>
      </c>
      <c r="DT28" s="3" t="e">
        <f>#REF!*DT27</f>
        <v>#REF!</v>
      </c>
      <c r="DU28" s="3" t="e">
        <f>#REF!*DU27</f>
        <v>#REF!</v>
      </c>
      <c r="DV28" s="3" t="e">
        <f>#REF!*DV27</f>
        <v>#REF!</v>
      </c>
      <c r="DW28" s="3" t="e">
        <f>#REF!*DW27</f>
        <v>#REF!</v>
      </c>
      <c r="DX28" s="3" t="e">
        <f>#REF!*DX27</f>
        <v>#REF!</v>
      </c>
      <c r="DY28" s="3" t="e">
        <f>#REF!*DY27</f>
        <v>#REF!</v>
      </c>
      <c r="DZ28" s="3" t="e">
        <f>#REF!*DZ27</f>
        <v>#REF!</v>
      </c>
      <c r="EA28" s="3" t="e">
        <f>#REF!*EA27</f>
        <v>#REF!</v>
      </c>
      <c r="EB28" s="3" t="e">
        <f>#REF!*EB27</f>
        <v>#REF!</v>
      </c>
      <c r="EC28" s="3" t="e">
        <f>#REF!*EC27</f>
        <v>#REF!</v>
      </c>
      <c r="ED28" s="3" t="e">
        <f>#REF!*ED27</f>
        <v>#REF!</v>
      </c>
      <c r="EE28" s="3" t="e">
        <f>#REF!*EE27</f>
        <v>#REF!</v>
      </c>
      <c r="EF28" s="3" t="e">
        <f>#REF!*EF27</f>
        <v>#REF!</v>
      </c>
      <c r="EG28" s="3" t="e">
        <f>#REF!*EG27</f>
        <v>#REF!</v>
      </c>
      <c r="EH28" s="3" t="e">
        <f>#REF!*EH27</f>
        <v>#REF!</v>
      </c>
      <c r="EI28" s="3" t="e">
        <f>#REF!*EI27</f>
        <v>#REF!</v>
      </c>
      <c r="EJ28" s="3" t="e">
        <f>#REF!*EJ27</f>
        <v>#REF!</v>
      </c>
      <c r="EK28" s="3" t="e">
        <f>#REF!*EK27</f>
        <v>#REF!</v>
      </c>
      <c r="EL28" s="3" t="e">
        <f>#REF!*EL27</f>
        <v>#REF!</v>
      </c>
      <c r="EM28" s="3" t="e">
        <f>#REF!*EM27</f>
        <v>#REF!</v>
      </c>
      <c r="EN28" s="3" t="e">
        <f>#REF!*EN27</f>
        <v>#REF!</v>
      </c>
      <c r="EO28" s="3" t="e">
        <f>#REF!*EO27</f>
        <v>#REF!</v>
      </c>
      <c r="EP28" s="3" t="e">
        <f>#REF!*EP27</f>
        <v>#REF!</v>
      </c>
      <c r="EQ28" s="3" t="e">
        <f>#REF!*EQ27</f>
        <v>#REF!</v>
      </c>
      <c r="ER28" s="3" t="e">
        <f>#REF!*ER27</f>
        <v>#REF!</v>
      </c>
      <c r="ES28" s="3" t="e">
        <f>#REF!*ES27</f>
        <v>#REF!</v>
      </c>
      <c r="ET28" s="3" t="e">
        <f>#REF!*ET27</f>
        <v>#REF!</v>
      </c>
      <c r="EU28" s="3" t="e">
        <f>#REF!*EU27</f>
        <v>#REF!</v>
      </c>
      <c r="EV28" s="3" t="e">
        <f>#REF!*EV27</f>
        <v>#REF!</v>
      </c>
      <c r="EW28" s="3" t="e">
        <f>#REF!*EW27</f>
        <v>#REF!</v>
      </c>
      <c r="EX28" s="3" t="e">
        <f>#REF!*EX27</f>
        <v>#REF!</v>
      </c>
      <c r="EY28" s="3" t="e">
        <f>#REF!*EY27</f>
        <v>#REF!</v>
      </c>
      <c r="EZ28" s="3" t="e">
        <f>#REF!*EZ27</f>
        <v>#REF!</v>
      </c>
      <c r="FA28" s="3" t="e">
        <f>#REF!*FA27</f>
        <v>#REF!</v>
      </c>
      <c r="FB28" s="3" t="e">
        <f>#REF!*FB27</f>
        <v>#REF!</v>
      </c>
      <c r="FC28" s="3" t="e">
        <f>#REF!*FC27</f>
        <v>#REF!</v>
      </c>
      <c r="FD28" s="3" t="e">
        <f>#REF!*FD27</f>
        <v>#REF!</v>
      </c>
      <c r="FE28" s="3" t="e">
        <f>#REF!*FE27</f>
        <v>#REF!</v>
      </c>
      <c r="FF28" s="3" t="e">
        <f>#REF!*FF27</f>
        <v>#REF!</v>
      </c>
      <c r="FG28" s="3" t="e">
        <f>#REF!*FG27</f>
        <v>#REF!</v>
      </c>
      <c r="FH28" s="3" t="e">
        <f>#REF!*FH27</f>
        <v>#REF!</v>
      </c>
      <c r="FI28" s="3" t="e">
        <f>#REF!*FI27</f>
        <v>#REF!</v>
      </c>
      <c r="FJ28" s="3" t="e">
        <f>#REF!*FJ27</f>
        <v>#REF!</v>
      </c>
      <c r="FK28" s="3" t="e">
        <f>#REF!*FK27</f>
        <v>#REF!</v>
      </c>
      <c r="FL28" s="3" t="e">
        <f>#REF!*FL27</f>
        <v>#REF!</v>
      </c>
      <c r="FM28" s="3" t="e">
        <f>#REF!*FM27</f>
        <v>#REF!</v>
      </c>
      <c r="FN28" s="3" t="e">
        <f>#REF!*FN27</f>
        <v>#REF!</v>
      </c>
      <c r="FO28" s="3" t="e">
        <f>#REF!*FO27</f>
        <v>#REF!</v>
      </c>
      <c r="FP28" s="3" t="e">
        <f>#REF!*FP27</f>
        <v>#REF!</v>
      </c>
      <c r="FQ28" s="3" t="e">
        <f>#REF!*FQ27</f>
        <v>#REF!</v>
      </c>
      <c r="FR28" s="3" t="e">
        <f>#REF!*FR27</f>
        <v>#REF!</v>
      </c>
      <c r="FS28" s="3" t="e">
        <f>#REF!*FS27</f>
        <v>#REF!</v>
      </c>
      <c r="FT28" s="3" t="e">
        <f>#REF!*FT27</f>
        <v>#REF!</v>
      </c>
      <c r="FU28" s="3" t="e">
        <f>#REF!*FU27</f>
        <v>#REF!</v>
      </c>
      <c r="FV28" s="3" t="e">
        <f>#REF!*FV27</f>
        <v>#REF!</v>
      </c>
      <c r="FW28" s="3" t="e">
        <f>#REF!*FW27</f>
        <v>#REF!</v>
      </c>
      <c r="FX28" s="3" t="e">
        <f>#REF!*FX27</f>
        <v>#REF!</v>
      </c>
      <c r="FY28" s="3" t="e">
        <f>#REF!*FY27</f>
        <v>#REF!</v>
      </c>
      <c r="FZ28" s="3" t="e">
        <f>#REF!*FZ27</f>
        <v>#REF!</v>
      </c>
      <c r="GA28" s="3" t="e">
        <f>#REF!*GA27</f>
        <v>#REF!</v>
      </c>
      <c r="GB28" s="3" t="e">
        <f>#REF!*GB27</f>
        <v>#REF!</v>
      </c>
      <c r="GC28" s="3" t="e">
        <f>#REF!*GC27</f>
        <v>#REF!</v>
      </c>
      <c r="GD28" s="3" t="e">
        <f>#REF!*GD27</f>
        <v>#REF!</v>
      </c>
      <c r="GE28" s="3" t="e">
        <f>#REF!*GE27</f>
        <v>#REF!</v>
      </c>
      <c r="GF28" s="3" t="e">
        <f>#REF!*GF27</f>
        <v>#REF!</v>
      </c>
      <c r="GG28" s="3" t="e">
        <f>#REF!*GG27</f>
        <v>#REF!</v>
      </c>
      <c r="GH28" s="3" t="e">
        <f>#REF!*GH27</f>
        <v>#REF!</v>
      </c>
      <c r="GI28" s="3" t="e">
        <f>#REF!*GI27</f>
        <v>#REF!</v>
      </c>
      <c r="GJ28" s="3" t="e">
        <f>#REF!*GJ27</f>
        <v>#REF!</v>
      </c>
      <c r="GK28" s="3" t="e">
        <f>#REF!*GK27</f>
        <v>#REF!</v>
      </c>
      <c r="GL28" s="3" t="e">
        <f>#REF!*GL27</f>
        <v>#REF!</v>
      </c>
      <c r="GM28" s="3" t="e">
        <f>#REF!*GM27</f>
        <v>#REF!</v>
      </c>
      <c r="GN28" s="3" t="e">
        <f>#REF!*GN27</f>
        <v>#REF!</v>
      </c>
      <c r="GO28" s="3" t="e">
        <f>#REF!*GO27</f>
        <v>#REF!</v>
      </c>
      <c r="GP28" s="3" t="e">
        <f>#REF!*GP27</f>
        <v>#REF!</v>
      </c>
      <c r="GQ28" s="3" t="e">
        <f>#REF!*GQ27</f>
        <v>#REF!</v>
      </c>
      <c r="GR28" s="3" t="e">
        <f>#REF!*GR27</f>
        <v>#REF!</v>
      </c>
      <c r="GS28" s="3" t="e">
        <f>#REF!*GS27</f>
        <v>#REF!</v>
      </c>
      <c r="GT28" s="3" t="e">
        <f>#REF!*GT27</f>
        <v>#REF!</v>
      </c>
      <c r="GU28" s="3" t="e">
        <f>#REF!*GU27</f>
        <v>#REF!</v>
      </c>
      <c r="GV28" s="3" t="e">
        <f>#REF!*GV27</f>
        <v>#REF!</v>
      </c>
      <c r="GW28" s="3" t="e">
        <f>#REF!*GW27</f>
        <v>#REF!</v>
      </c>
      <c r="GX28" s="3" t="e">
        <f>#REF!*GX27</f>
        <v>#REF!</v>
      </c>
      <c r="GY28" s="3" t="e">
        <f>#REF!*GY27</f>
        <v>#REF!</v>
      </c>
      <c r="GZ28" s="3" t="e">
        <f>#REF!*GZ27</f>
        <v>#REF!</v>
      </c>
      <c r="HA28" s="3" t="e">
        <f>#REF!*HA27</f>
        <v>#REF!</v>
      </c>
      <c r="HB28" s="3" t="e">
        <f>#REF!*HB27</f>
        <v>#REF!</v>
      </c>
      <c r="HC28" s="3" t="e">
        <f>#REF!*HC27</f>
        <v>#REF!</v>
      </c>
      <c r="HD28" s="3" t="e">
        <f>#REF!*HD27</f>
        <v>#REF!</v>
      </c>
      <c r="HE28" s="3" t="e">
        <f>#REF!*HE27</f>
        <v>#REF!</v>
      </c>
      <c r="HF28" s="3" t="e">
        <f>#REF!*HF27</f>
        <v>#REF!</v>
      </c>
      <c r="HG28" s="3" t="e">
        <f>#REF!*HG27</f>
        <v>#REF!</v>
      </c>
      <c r="HH28" s="3" t="e">
        <f>#REF!*HH27</f>
        <v>#REF!</v>
      </c>
      <c r="HI28" s="3" t="e">
        <f>#REF!*HI27</f>
        <v>#REF!</v>
      </c>
      <c r="HJ28" s="3" t="e">
        <f>#REF!*HJ27</f>
        <v>#REF!</v>
      </c>
      <c r="HK28" s="3" t="e">
        <f>#REF!*HK27</f>
        <v>#REF!</v>
      </c>
      <c r="HL28" s="3" t="e">
        <f>#REF!*HL27</f>
        <v>#REF!</v>
      </c>
      <c r="HM28" s="3" t="e">
        <f>#REF!*HM27</f>
        <v>#REF!</v>
      </c>
      <c r="HN28" s="3" t="e">
        <f>#REF!*HN27</f>
        <v>#REF!</v>
      </c>
      <c r="HO28" s="3" t="e">
        <f>#REF!*HO27</f>
        <v>#REF!</v>
      </c>
      <c r="HP28" s="3" t="e">
        <f>#REF!*HP27</f>
        <v>#REF!</v>
      </c>
      <c r="HQ28" s="3" t="e">
        <f>#REF!*HQ27</f>
        <v>#REF!</v>
      </c>
      <c r="HR28" s="3" t="e">
        <f>#REF!*HR27</f>
        <v>#REF!</v>
      </c>
      <c r="HS28" s="3" t="e">
        <f>#REF!*HS27</f>
        <v>#REF!</v>
      </c>
      <c r="HT28" s="3" t="e">
        <f>#REF!*HT27</f>
        <v>#REF!</v>
      </c>
      <c r="HU28" s="3" t="e">
        <f>#REF!*HU27</f>
        <v>#REF!</v>
      </c>
      <c r="HV28" s="3" t="e">
        <f>#REF!*HV27</f>
        <v>#REF!</v>
      </c>
      <c r="HW28" s="3" t="e">
        <f>#REF!*HW27</f>
        <v>#REF!</v>
      </c>
      <c r="HX28" s="3" t="e">
        <f>#REF!*HX27</f>
        <v>#REF!</v>
      </c>
      <c r="HY28" s="3" t="e">
        <f>#REF!*HY27</f>
        <v>#REF!</v>
      </c>
      <c r="HZ28" s="3" t="e">
        <f>#REF!*HZ27</f>
        <v>#REF!</v>
      </c>
      <c r="IA28" s="3" t="e">
        <f>#REF!*IA27</f>
        <v>#REF!</v>
      </c>
      <c r="IB28" s="3" t="e">
        <f>#REF!*IB27</f>
        <v>#REF!</v>
      </c>
      <c r="IC28" s="3" t="e">
        <f>#REF!*IC27</f>
        <v>#REF!</v>
      </c>
      <c r="ID28" s="3" t="e">
        <f>#REF!*ID27</f>
        <v>#REF!</v>
      </c>
      <c r="IE28" s="3" t="e">
        <f>#REF!*IE27</f>
        <v>#REF!</v>
      </c>
      <c r="IF28" s="3" t="e">
        <f>#REF!*IF27</f>
        <v>#REF!</v>
      </c>
      <c r="IG28" s="3" t="e">
        <f>#REF!*IG27</f>
        <v>#REF!</v>
      </c>
      <c r="IH28" s="3" t="e">
        <f>#REF!*IH27</f>
        <v>#REF!</v>
      </c>
      <c r="II28" s="3" t="e">
        <f>#REF!*II27</f>
        <v>#REF!</v>
      </c>
    </row>
    <row r="29" spans="1:243" s="13" customFormat="1" ht="15.75" customHeight="1">
      <c r="B29" s="27"/>
      <c r="C29" s="481"/>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row>
    <row r="30" spans="1:243" s="17" customFormat="1" ht="15.75" thickBot="1">
      <c r="B30" s="23"/>
      <c r="D30" s="8" t="s">
        <v>2</v>
      </c>
      <c r="E30" s="8" t="s">
        <v>1</v>
      </c>
      <c r="F30" s="8" t="s">
        <v>3</v>
      </c>
      <c r="G30" s="8" t="s">
        <v>4</v>
      </c>
      <c r="H30" s="8" t="s">
        <v>5</v>
      </c>
      <c r="I30" s="8" t="s">
        <v>6</v>
      </c>
      <c r="J30" s="8" t="s">
        <v>7</v>
      </c>
      <c r="K30" s="8" t="s">
        <v>8</v>
      </c>
      <c r="L30" s="8" t="s">
        <v>9</v>
      </c>
      <c r="M30" s="8" t="s">
        <v>10</v>
      </c>
      <c r="N30" s="8" t="s">
        <v>11</v>
      </c>
      <c r="O30" s="8" t="s">
        <v>12</v>
      </c>
      <c r="P30" s="8" t="s">
        <v>13</v>
      </c>
      <c r="Q30" s="8" t="s">
        <v>14</v>
      </c>
      <c r="R30" s="8" t="s">
        <v>15</v>
      </c>
      <c r="S30" s="8" t="s">
        <v>16</v>
      </c>
      <c r="T30" s="8" t="s">
        <v>17</v>
      </c>
      <c r="U30" s="8" t="s">
        <v>18</v>
      </c>
      <c r="V30" s="8" t="s">
        <v>19</v>
      </c>
      <c r="W30" s="8" t="s">
        <v>20</v>
      </c>
      <c r="X30" s="8" t="s">
        <v>21</v>
      </c>
      <c r="Y30" s="8" t="s">
        <v>22</v>
      </c>
      <c r="Z30" s="8" t="s">
        <v>23</v>
      </c>
      <c r="AA30" s="8" t="s">
        <v>24</v>
      </c>
      <c r="AB30" s="8" t="s">
        <v>25</v>
      </c>
      <c r="AC30" s="8" t="s">
        <v>26</v>
      </c>
      <c r="AD30" s="8" t="s">
        <v>27</v>
      </c>
      <c r="AE30" s="8" t="s">
        <v>28</v>
      </c>
      <c r="AF30" s="8" t="s">
        <v>29</v>
      </c>
      <c r="AG30" s="8" t="s">
        <v>30</v>
      </c>
      <c r="AH30" s="8" t="s">
        <v>31</v>
      </c>
      <c r="AI30" s="8" t="s">
        <v>32</v>
      </c>
      <c r="AJ30" s="8" t="s">
        <v>33</v>
      </c>
      <c r="AK30" s="8" t="s">
        <v>34</v>
      </c>
      <c r="AL30" s="8" t="s">
        <v>35</v>
      </c>
      <c r="AM30" s="8" t="s">
        <v>36</v>
      </c>
      <c r="AN30" s="8" t="s">
        <v>37</v>
      </c>
      <c r="AO30" s="8" t="s">
        <v>38</v>
      </c>
      <c r="AP30" s="8" t="s">
        <v>39</v>
      </c>
      <c r="AQ30" s="8" t="s">
        <v>40</v>
      </c>
      <c r="AR30" s="8" t="s">
        <v>41</v>
      </c>
      <c r="AS30" s="8" t="s">
        <v>42</v>
      </c>
      <c r="AT30" s="8" t="s">
        <v>43</v>
      </c>
      <c r="AU30" s="8" t="s">
        <v>44</v>
      </c>
      <c r="AV30" s="8" t="s">
        <v>45</v>
      </c>
      <c r="AW30" s="8" t="s">
        <v>46</v>
      </c>
      <c r="AX30" s="8" t="s">
        <v>47</v>
      </c>
      <c r="AY30" s="8" t="s">
        <v>48</v>
      </c>
      <c r="AZ30" s="8" t="s">
        <v>49</v>
      </c>
      <c r="BA30" s="8" t="s">
        <v>50</v>
      </c>
      <c r="BB30" s="8" t="s">
        <v>51</v>
      </c>
      <c r="BC30" s="9" t="s">
        <v>60</v>
      </c>
      <c r="BD30" s="9" t="s">
        <v>61</v>
      </c>
      <c r="BE30" s="9" t="s">
        <v>62</v>
      </c>
      <c r="BF30" s="9" t="s">
        <v>63</v>
      </c>
      <c r="BG30" s="9" t="s">
        <v>64</v>
      </c>
      <c r="BH30" s="9" t="s">
        <v>65</v>
      </c>
      <c r="BI30" s="9" t="s">
        <v>66</v>
      </c>
      <c r="BJ30" s="9" t="s">
        <v>67</v>
      </c>
      <c r="BK30" s="9" t="s">
        <v>68</v>
      </c>
      <c r="BL30" s="9" t="s">
        <v>69</v>
      </c>
      <c r="BM30" s="9" t="s">
        <v>70</v>
      </c>
      <c r="BN30" s="9" t="s">
        <v>71</v>
      </c>
      <c r="BO30" s="9" t="s">
        <v>72</v>
      </c>
      <c r="BP30" s="9" t="s">
        <v>73</v>
      </c>
      <c r="BQ30" s="9" t="s">
        <v>74</v>
      </c>
      <c r="BR30" s="9" t="s">
        <v>75</v>
      </c>
      <c r="BS30" s="9" t="s">
        <v>76</v>
      </c>
      <c r="BT30" s="9" t="s">
        <v>77</v>
      </c>
      <c r="BU30" s="9" t="s">
        <v>78</v>
      </c>
      <c r="BV30" s="9" t="s">
        <v>79</v>
      </c>
      <c r="BW30" s="9" t="s">
        <v>80</v>
      </c>
      <c r="BX30" s="9" t="s">
        <v>81</v>
      </c>
      <c r="BY30" s="9" t="s">
        <v>82</v>
      </c>
      <c r="BZ30" s="9" t="s">
        <v>83</v>
      </c>
      <c r="CA30" s="9" t="s">
        <v>84</v>
      </c>
      <c r="CB30" s="9" t="s">
        <v>85</v>
      </c>
      <c r="CC30" s="9" t="s">
        <v>86</v>
      </c>
      <c r="CD30" s="9" t="s">
        <v>87</v>
      </c>
      <c r="CE30" s="9" t="s">
        <v>88</v>
      </c>
      <c r="CF30" s="9" t="s">
        <v>89</v>
      </c>
      <c r="CG30" s="9" t="s">
        <v>90</v>
      </c>
      <c r="CH30" s="9" t="s">
        <v>91</v>
      </c>
      <c r="CI30" s="9" t="s">
        <v>92</v>
      </c>
      <c r="CJ30" s="9" t="s">
        <v>93</v>
      </c>
      <c r="CK30" s="9" t="s">
        <v>94</v>
      </c>
      <c r="CL30" s="9" t="s">
        <v>95</v>
      </c>
      <c r="CM30" s="9" t="s">
        <v>96</v>
      </c>
      <c r="CN30" s="9" t="s">
        <v>97</v>
      </c>
      <c r="CO30" s="9" t="s">
        <v>98</v>
      </c>
      <c r="CP30" s="9" t="s">
        <v>99</v>
      </c>
      <c r="CQ30" s="9" t="s">
        <v>100</v>
      </c>
      <c r="CR30" s="9" t="s">
        <v>101</v>
      </c>
      <c r="CS30" s="9" t="s">
        <v>102</v>
      </c>
      <c r="CT30" s="9" t="s">
        <v>103</v>
      </c>
      <c r="CU30" s="9" t="s">
        <v>104</v>
      </c>
      <c r="CV30" s="9" t="s">
        <v>105</v>
      </c>
      <c r="CW30" s="9" t="s">
        <v>106</v>
      </c>
      <c r="CX30" s="9" t="s">
        <v>107</v>
      </c>
      <c r="CY30" s="9" t="s">
        <v>108</v>
      </c>
      <c r="CZ30" s="9" t="s">
        <v>109</v>
      </c>
      <c r="DA30" s="9" t="s">
        <v>110</v>
      </c>
      <c r="DB30" s="9" t="s">
        <v>111</v>
      </c>
      <c r="DC30" s="9" t="s">
        <v>112</v>
      </c>
      <c r="DD30" s="9" t="s">
        <v>113</v>
      </c>
      <c r="DE30" s="9" t="s">
        <v>114</v>
      </c>
      <c r="DF30" s="9" t="s">
        <v>115</v>
      </c>
      <c r="DG30" s="9" t="s">
        <v>116</v>
      </c>
      <c r="DH30" s="9" t="s">
        <v>117</v>
      </c>
      <c r="DI30" s="9" t="s">
        <v>118</v>
      </c>
      <c r="DJ30" s="9" t="s">
        <v>119</v>
      </c>
      <c r="DK30" s="9" t="s">
        <v>120</v>
      </c>
      <c r="DL30" s="9" t="s">
        <v>121</v>
      </c>
      <c r="DM30" s="9" t="s">
        <v>122</v>
      </c>
      <c r="DN30" s="9" t="s">
        <v>123</v>
      </c>
      <c r="DO30" s="9" t="s">
        <v>124</v>
      </c>
      <c r="DP30" s="9" t="s">
        <v>125</v>
      </c>
      <c r="DQ30" s="9" t="s">
        <v>126</v>
      </c>
      <c r="DR30" s="9" t="s">
        <v>127</v>
      </c>
      <c r="DS30" s="9" t="s">
        <v>128</v>
      </c>
      <c r="DT30" s="9" t="s">
        <v>129</v>
      </c>
      <c r="DU30" s="9" t="s">
        <v>130</v>
      </c>
      <c r="DV30" s="9" t="s">
        <v>131</v>
      </c>
      <c r="DW30" s="9" t="s">
        <v>132</v>
      </c>
      <c r="DX30" s="9" t="s">
        <v>133</v>
      </c>
      <c r="DY30" s="9" t="s">
        <v>134</v>
      </c>
      <c r="DZ30" s="9" t="s">
        <v>135</v>
      </c>
      <c r="EA30" s="9" t="s">
        <v>136</v>
      </c>
      <c r="EB30" s="9" t="s">
        <v>137</v>
      </c>
      <c r="EC30" s="9" t="s">
        <v>138</v>
      </c>
      <c r="ED30" s="9" t="s">
        <v>139</v>
      </c>
      <c r="EE30" s="9" t="s">
        <v>140</v>
      </c>
      <c r="EF30" s="9" t="s">
        <v>141</v>
      </c>
      <c r="EG30" s="9" t="s">
        <v>142</v>
      </c>
      <c r="EH30" s="9" t="s">
        <v>143</v>
      </c>
      <c r="EI30" s="9" t="s">
        <v>144</v>
      </c>
      <c r="EJ30" s="9" t="s">
        <v>145</v>
      </c>
      <c r="EK30" s="9" t="s">
        <v>146</v>
      </c>
      <c r="EL30" s="9" t="s">
        <v>147</v>
      </c>
      <c r="EM30" s="9" t="s">
        <v>148</v>
      </c>
      <c r="EN30" s="9" t="s">
        <v>149</v>
      </c>
      <c r="EO30" s="9" t="s">
        <v>150</v>
      </c>
      <c r="EP30" s="9" t="s">
        <v>151</v>
      </c>
      <c r="EQ30" s="9" t="s">
        <v>152</v>
      </c>
      <c r="ER30" s="9" t="s">
        <v>153</v>
      </c>
      <c r="ES30" s="9" t="s">
        <v>154</v>
      </c>
      <c r="ET30" s="9" t="s">
        <v>155</v>
      </c>
      <c r="EU30" s="9" t="s">
        <v>156</v>
      </c>
      <c r="EV30" s="9" t="s">
        <v>157</v>
      </c>
      <c r="EW30" s="9" t="s">
        <v>158</v>
      </c>
      <c r="EX30" s="9" t="s">
        <v>159</v>
      </c>
      <c r="EY30" s="9" t="s">
        <v>160</v>
      </c>
      <c r="EZ30" s="9" t="s">
        <v>161</v>
      </c>
      <c r="FA30" s="9" t="s">
        <v>162</v>
      </c>
      <c r="FB30" s="9" t="s">
        <v>163</v>
      </c>
      <c r="FC30" s="9" t="s">
        <v>164</v>
      </c>
      <c r="FD30" s="9" t="s">
        <v>165</v>
      </c>
      <c r="FE30" s="9" t="s">
        <v>166</v>
      </c>
      <c r="FF30" s="9" t="s">
        <v>167</v>
      </c>
      <c r="FG30" s="9" t="s">
        <v>168</v>
      </c>
      <c r="FH30" s="9" t="s">
        <v>169</v>
      </c>
      <c r="FI30" s="9" t="s">
        <v>170</v>
      </c>
      <c r="FJ30" s="9" t="s">
        <v>171</v>
      </c>
      <c r="FK30" s="9" t="s">
        <v>172</v>
      </c>
      <c r="FL30" s="9" t="s">
        <v>173</v>
      </c>
      <c r="FM30" s="9" t="s">
        <v>174</v>
      </c>
      <c r="FN30" s="9" t="s">
        <v>175</v>
      </c>
      <c r="FO30" s="9" t="s">
        <v>176</v>
      </c>
      <c r="FP30" s="9" t="s">
        <v>177</v>
      </c>
      <c r="FQ30" s="9" t="s">
        <v>178</v>
      </c>
      <c r="FR30" s="9" t="s">
        <v>179</v>
      </c>
      <c r="FS30" s="9" t="s">
        <v>180</v>
      </c>
      <c r="FT30" s="9" t="s">
        <v>181</v>
      </c>
      <c r="FU30" s="9" t="s">
        <v>182</v>
      </c>
      <c r="FV30" s="9" t="s">
        <v>183</v>
      </c>
      <c r="FW30" s="9" t="s">
        <v>184</v>
      </c>
      <c r="FX30" s="9" t="s">
        <v>185</v>
      </c>
      <c r="FY30" s="9" t="s">
        <v>186</v>
      </c>
      <c r="FZ30" s="9" t="s">
        <v>187</v>
      </c>
      <c r="GA30" s="9" t="s">
        <v>188</v>
      </c>
      <c r="GB30" s="9" t="s">
        <v>189</v>
      </c>
      <c r="GC30" s="9" t="s">
        <v>190</v>
      </c>
      <c r="GD30" s="9" t="s">
        <v>191</v>
      </c>
      <c r="GE30" s="9" t="s">
        <v>192</v>
      </c>
      <c r="GF30" s="9" t="s">
        <v>193</v>
      </c>
      <c r="GG30" s="9" t="s">
        <v>194</v>
      </c>
      <c r="GH30" s="9" t="s">
        <v>195</v>
      </c>
      <c r="GI30" s="9" t="s">
        <v>196</v>
      </c>
      <c r="GJ30" s="9" t="s">
        <v>197</v>
      </c>
      <c r="GK30" s="9" t="s">
        <v>198</v>
      </c>
      <c r="GL30" s="9" t="s">
        <v>199</v>
      </c>
      <c r="GM30" s="9" t="s">
        <v>200</v>
      </c>
      <c r="GN30" s="9" t="s">
        <v>201</v>
      </c>
      <c r="GO30" s="9" t="s">
        <v>202</v>
      </c>
      <c r="GP30" s="9" t="s">
        <v>203</v>
      </c>
      <c r="GQ30" s="9" t="s">
        <v>204</v>
      </c>
      <c r="GR30" s="9" t="s">
        <v>205</v>
      </c>
      <c r="GS30" s="9" t="s">
        <v>206</v>
      </c>
      <c r="GT30" s="9" t="s">
        <v>207</v>
      </c>
      <c r="GU30" s="9" t="s">
        <v>208</v>
      </c>
      <c r="GV30" s="9" t="s">
        <v>209</v>
      </c>
      <c r="GW30" s="9" t="s">
        <v>210</v>
      </c>
      <c r="GX30" s="9" t="s">
        <v>211</v>
      </c>
      <c r="GY30" s="9" t="s">
        <v>212</v>
      </c>
      <c r="GZ30" s="9" t="s">
        <v>213</v>
      </c>
      <c r="HA30" s="9" t="s">
        <v>214</v>
      </c>
      <c r="HB30" s="9" t="s">
        <v>215</v>
      </c>
      <c r="HC30" s="9" t="s">
        <v>216</v>
      </c>
      <c r="HD30" s="9" t="s">
        <v>217</v>
      </c>
      <c r="HE30" s="9" t="s">
        <v>218</v>
      </c>
      <c r="HF30" s="9" t="s">
        <v>219</v>
      </c>
      <c r="HG30" s="9" t="s">
        <v>220</v>
      </c>
      <c r="HH30" s="9" t="s">
        <v>221</v>
      </c>
      <c r="HI30" s="9" t="s">
        <v>222</v>
      </c>
      <c r="HJ30" s="9" t="s">
        <v>223</v>
      </c>
      <c r="HK30" s="9" t="s">
        <v>224</v>
      </c>
      <c r="HL30" s="9" t="s">
        <v>225</v>
      </c>
      <c r="HM30" s="9" t="s">
        <v>226</v>
      </c>
      <c r="HN30" s="9" t="s">
        <v>227</v>
      </c>
      <c r="HO30" s="9" t="s">
        <v>228</v>
      </c>
      <c r="HP30" s="9" t="s">
        <v>229</v>
      </c>
      <c r="HQ30" s="9" t="s">
        <v>230</v>
      </c>
      <c r="HR30" s="9" t="s">
        <v>231</v>
      </c>
      <c r="HS30" s="9" t="s">
        <v>232</v>
      </c>
      <c r="HT30" s="9" t="s">
        <v>233</v>
      </c>
      <c r="HU30" s="9" t="s">
        <v>234</v>
      </c>
      <c r="HV30" s="9" t="s">
        <v>235</v>
      </c>
      <c r="HW30" s="9" t="s">
        <v>236</v>
      </c>
      <c r="HX30" s="9" t="s">
        <v>237</v>
      </c>
      <c r="HY30" s="9" t="s">
        <v>238</v>
      </c>
      <c r="HZ30" s="9" t="s">
        <v>239</v>
      </c>
      <c r="IA30" s="9" t="s">
        <v>240</v>
      </c>
      <c r="IB30" s="9" t="s">
        <v>241</v>
      </c>
      <c r="IC30" s="9" t="s">
        <v>242</v>
      </c>
      <c r="ID30" s="9" t="s">
        <v>243</v>
      </c>
      <c r="IE30" s="9" t="s">
        <v>244</v>
      </c>
      <c r="IF30" s="9" t="s">
        <v>245</v>
      </c>
      <c r="IG30" s="9" t="s">
        <v>246</v>
      </c>
      <c r="IH30" s="9" t="s">
        <v>247</v>
      </c>
      <c r="II30" s="9" t="s">
        <v>248</v>
      </c>
    </row>
    <row r="31" spans="1:243" ht="15.75" thickBot="1">
      <c r="B31" s="24" t="s">
        <v>430</v>
      </c>
      <c r="C31" s="143">
        <f>'2.1 Payback calculator (Neut.)'!C31*'READ ME FIRST!!!'!F43</f>
        <v>0</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2" spans="1:243" ht="15.75" thickBot="1">
      <c r="A32" s="144" t="str">
        <f>'2.1 Payback calculator (Neut.)'!A32</f>
        <v>Electricity</v>
      </c>
      <c r="B32" s="24" t="s">
        <v>515</v>
      </c>
      <c r="C32" s="145">
        <f>'2.1 Payback calculator (Neut.)'!C32</f>
        <v>0</v>
      </c>
      <c r="D32" s="1">
        <f>C32</f>
        <v>0</v>
      </c>
      <c r="E32" s="1">
        <f t="shared" ref="E32:AJ32" si="17">D32*$C$34</f>
        <v>0</v>
      </c>
      <c r="F32" s="1">
        <f t="shared" si="17"/>
        <v>0</v>
      </c>
      <c r="G32" s="1">
        <f t="shared" si="17"/>
        <v>0</v>
      </c>
      <c r="H32" s="1">
        <f t="shared" si="17"/>
        <v>0</v>
      </c>
      <c r="I32" s="1">
        <f t="shared" si="17"/>
        <v>0</v>
      </c>
      <c r="J32" s="1">
        <f t="shared" si="17"/>
        <v>0</v>
      </c>
      <c r="K32" s="1">
        <f t="shared" si="17"/>
        <v>0</v>
      </c>
      <c r="L32" s="1">
        <f t="shared" si="17"/>
        <v>0</v>
      </c>
      <c r="M32" s="1">
        <f t="shared" si="17"/>
        <v>0</v>
      </c>
      <c r="N32" s="1">
        <f t="shared" si="17"/>
        <v>0</v>
      </c>
      <c r="O32" s="1">
        <f t="shared" si="17"/>
        <v>0</v>
      </c>
      <c r="P32" s="1">
        <f t="shared" si="17"/>
        <v>0</v>
      </c>
      <c r="Q32" s="1">
        <f t="shared" si="17"/>
        <v>0</v>
      </c>
      <c r="R32" s="1">
        <f t="shared" si="17"/>
        <v>0</v>
      </c>
      <c r="S32" s="1">
        <f t="shared" si="17"/>
        <v>0</v>
      </c>
      <c r="T32" s="1">
        <f t="shared" si="17"/>
        <v>0</v>
      </c>
      <c r="U32" s="1">
        <f t="shared" si="17"/>
        <v>0</v>
      </c>
      <c r="V32" s="1">
        <f t="shared" si="17"/>
        <v>0</v>
      </c>
      <c r="W32" s="1">
        <f t="shared" si="17"/>
        <v>0</v>
      </c>
      <c r="X32" s="1">
        <f t="shared" si="17"/>
        <v>0</v>
      </c>
      <c r="Y32" s="1">
        <f t="shared" si="17"/>
        <v>0</v>
      </c>
      <c r="Z32" s="1">
        <f t="shared" si="17"/>
        <v>0</v>
      </c>
      <c r="AA32" s="1">
        <f t="shared" si="17"/>
        <v>0</v>
      </c>
      <c r="AB32" s="1">
        <f t="shared" si="17"/>
        <v>0</v>
      </c>
      <c r="AC32" s="1">
        <f t="shared" si="17"/>
        <v>0</v>
      </c>
      <c r="AD32" s="1">
        <f t="shared" si="17"/>
        <v>0</v>
      </c>
      <c r="AE32" s="1">
        <f t="shared" si="17"/>
        <v>0</v>
      </c>
      <c r="AF32" s="1">
        <f t="shared" si="17"/>
        <v>0</v>
      </c>
      <c r="AG32" s="1">
        <f t="shared" si="17"/>
        <v>0</v>
      </c>
      <c r="AH32" s="1">
        <f t="shared" si="17"/>
        <v>0</v>
      </c>
      <c r="AI32" s="1">
        <f t="shared" si="17"/>
        <v>0</v>
      </c>
      <c r="AJ32" s="1">
        <f t="shared" si="17"/>
        <v>0</v>
      </c>
      <c r="AK32" s="1">
        <f t="shared" ref="AK32:BB32" si="18">AJ32*$C$34</f>
        <v>0</v>
      </c>
      <c r="AL32" s="1">
        <f t="shared" si="18"/>
        <v>0</v>
      </c>
      <c r="AM32" s="1">
        <f t="shared" si="18"/>
        <v>0</v>
      </c>
      <c r="AN32" s="1">
        <f t="shared" si="18"/>
        <v>0</v>
      </c>
      <c r="AO32" s="1">
        <f t="shared" si="18"/>
        <v>0</v>
      </c>
      <c r="AP32" s="1">
        <f t="shared" si="18"/>
        <v>0</v>
      </c>
      <c r="AQ32" s="1">
        <f t="shared" si="18"/>
        <v>0</v>
      </c>
      <c r="AR32" s="1">
        <f t="shared" si="18"/>
        <v>0</v>
      </c>
      <c r="AS32" s="1">
        <f t="shared" si="18"/>
        <v>0</v>
      </c>
      <c r="AT32" s="1">
        <f t="shared" si="18"/>
        <v>0</v>
      </c>
      <c r="AU32" s="1">
        <f t="shared" si="18"/>
        <v>0</v>
      </c>
      <c r="AV32" s="1">
        <f t="shared" si="18"/>
        <v>0</v>
      </c>
      <c r="AW32" s="1">
        <f t="shared" si="18"/>
        <v>0</v>
      </c>
      <c r="AX32" s="1">
        <f t="shared" si="18"/>
        <v>0</v>
      </c>
      <c r="AY32" s="1">
        <f t="shared" si="18"/>
        <v>0</v>
      </c>
      <c r="AZ32" s="1">
        <f t="shared" si="18"/>
        <v>0</v>
      </c>
      <c r="BA32" s="1">
        <f t="shared" si="18"/>
        <v>0</v>
      </c>
      <c r="BB32" s="2">
        <f t="shared" si="18"/>
        <v>0</v>
      </c>
      <c r="BC32" s="3">
        <f t="shared" ref="BC32:DN32" si="19">BB32*$C$21</f>
        <v>0</v>
      </c>
      <c r="BD32" s="3">
        <f t="shared" si="19"/>
        <v>0</v>
      </c>
      <c r="BE32" s="3">
        <f t="shared" si="19"/>
        <v>0</v>
      </c>
      <c r="BF32" s="3">
        <f t="shared" si="19"/>
        <v>0</v>
      </c>
      <c r="BG32" s="3">
        <f t="shared" si="19"/>
        <v>0</v>
      </c>
      <c r="BH32" s="3">
        <f t="shared" si="19"/>
        <v>0</v>
      </c>
      <c r="BI32" s="3">
        <f t="shared" si="19"/>
        <v>0</v>
      </c>
      <c r="BJ32" s="3">
        <f t="shared" si="19"/>
        <v>0</v>
      </c>
      <c r="BK32" s="3">
        <f t="shared" si="19"/>
        <v>0</v>
      </c>
      <c r="BL32" s="3">
        <f t="shared" si="19"/>
        <v>0</v>
      </c>
      <c r="BM32" s="3">
        <f t="shared" si="19"/>
        <v>0</v>
      </c>
      <c r="BN32" s="3">
        <f t="shared" si="19"/>
        <v>0</v>
      </c>
      <c r="BO32" s="3">
        <f t="shared" si="19"/>
        <v>0</v>
      </c>
      <c r="BP32" s="3">
        <f t="shared" si="19"/>
        <v>0</v>
      </c>
      <c r="BQ32" s="3">
        <f t="shared" si="19"/>
        <v>0</v>
      </c>
      <c r="BR32" s="3">
        <f t="shared" si="19"/>
        <v>0</v>
      </c>
      <c r="BS32" s="3">
        <f t="shared" si="19"/>
        <v>0</v>
      </c>
      <c r="BT32" s="3">
        <f t="shared" si="19"/>
        <v>0</v>
      </c>
      <c r="BU32" s="3">
        <f t="shared" si="19"/>
        <v>0</v>
      </c>
      <c r="BV32" s="3">
        <f t="shared" si="19"/>
        <v>0</v>
      </c>
      <c r="BW32" s="3">
        <f t="shared" si="19"/>
        <v>0</v>
      </c>
      <c r="BX32" s="3">
        <f t="shared" si="19"/>
        <v>0</v>
      </c>
      <c r="BY32" s="3">
        <f t="shared" si="19"/>
        <v>0</v>
      </c>
      <c r="BZ32" s="3">
        <f t="shared" si="19"/>
        <v>0</v>
      </c>
      <c r="CA32" s="3">
        <f t="shared" si="19"/>
        <v>0</v>
      </c>
      <c r="CB32" s="3">
        <f t="shared" si="19"/>
        <v>0</v>
      </c>
      <c r="CC32" s="3">
        <f t="shared" si="19"/>
        <v>0</v>
      </c>
      <c r="CD32" s="3">
        <f t="shared" si="19"/>
        <v>0</v>
      </c>
      <c r="CE32" s="3">
        <f t="shared" si="19"/>
        <v>0</v>
      </c>
      <c r="CF32" s="3">
        <f t="shared" si="19"/>
        <v>0</v>
      </c>
      <c r="CG32" s="3">
        <f t="shared" si="19"/>
        <v>0</v>
      </c>
      <c r="CH32" s="3">
        <f t="shared" si="19"/>
        <v>0</v>
      </c>
      <c r="CI32" s="3">
        <f t="shared" si="19"/>
        <v>0</v>
      </c>
      <c r="CJ32" s="3">
        <f t="shared" si="19"/>
        <v>0</v>
      </c>
      <c r="CK32" s="3">
        <f t="shared" si="19"/>
        <v>0</v>
      </c>
      <c r="CL32" s="3">
        <f t="shared" si="19"/>
        <v>0</v>
      </c>
      <c r="CM32" s="3">
        <f t="shared" si="19"/>
        <v>0</v>
      </c>
      <c r="CN32" s="3">
        <f t="shared" si="19"/>
        <v>0</v>
      </c>
      <c r="CO32" s="3">
        <f t="shared" si="19"/>
        <v>0</v>
      </c>
      <c r="CP32" s="3">
        <f t="shared" si="19"/>
        <v>0</v>
      </c>
      <c r="CQ32" s="3">
        <f t="shared" si="19"/>
        <v>0</v>
      </c>
      <c r="CR32" s="3">
        <f t="shared" si="19"/>
        <v>0</v>
      </c>
      <c r="CS32" s="3">
        <f t="shared" si="19"/>
        <v>0</v>
      </c>
      <c r="CT32" s="3">
        <f t="shared" si="19"/>
        <v>0</v>
      </c>
      <c r="CU32" s="3">
        <f t="shared" si="19"/>
        <v>0</v>
      </c>
      <c r="CV32" s="3">
        <f t="shared" si="19"/>
        <v>0</v>
      </c>
      <c r="CW32" s="3">
        <f t="shared" si="19"/>
        <v>0</v>
      </c>
      <c r="CX32" s="3">
        <f t="shared" si="19"/>
        <v>0</v>
      </c>
      <c r="CY32" s="3">
        <f t="shared" si="19"/>
        <v>0</v>
      </c>
      <c r="CZ32" s="3">
        <f t="shared" si="19"/>
        <v>0</v>
      </c>
      <c r="DA32" s="3">
        <f t="shared" si="19"/>
        <v>0</v>
      </c>
      <c r="DB32" s="3">
        <f t="shared" si="19"/>
        <v>0</v>
      </c>
      <c r="DC32" s="3">
        <f t="shared" si="19"/>
        <v>0</v>
      </c>
      <c r="DD32" s="3">
        <f t="shared" si="19"/>
        <v>0</v>
      </c>
      <c r="DE32" s="3">
        <f t="shared" si="19"/>
        <v>0</v>
      </c>
      <c r="DF32" s="3">
        <f t="shared" si="19"/>
        <v>0</v>
      </c>
      <c r="DG32" s="3">
        <f t="shared" si="19"/>
        <v>0</v>
      </c>
      <c r="DH32" s="3">
        <f t="shared" si="19"/>
        <v>0</v>
      </c>
      <c r="DI32" s="3">
        <f t="shared" si="19"/>
        <v>0</v>
      </c>
      <c r="DJ32" s="3">
        <f t="shared" si="19"/>
        <v>0</v>
      </c>
      <c r="DK32" s="3">
        <f t="shared" si="19"/>
        <v>0</v>
      </c>
      <c r="DL32" s="3">
        <f t="shared" si="19"/>
        <v>0</v>
      </c>
      <c r="DM32" s="3">
        <f t="shared" si="19"/>
        <v>0</v>
      </c>
      <c r="DN32" s="3">
        <f t="shared" si="19"/>
        <v>0</v>
      </c>
      <c r="DO32" s="3">
        <f t="shared" ref="DO32:FZ32" si="20">DN32*$C$21</f>
        <v>0</v>
      </c>
      <c r="DP32" s="3">
        <f t="shared" si="20"/>
        <v>0</v>
      </c>
      <c r="DQ32" s="3">
        <f t="shared" si="20"/>
        <v>0</v>
      </c>
      <c r="DR32" s="3">
        <f t="shared" si="20"/>
        <v>0</v>
      </c>
      <c r="DS32" s="3">
        <f t="shared" si="20"/>
        <v>0</v>
      </c>
      <c r="DT32" s="3">
        <f t="shared" si="20"/>
        <v>0</v>
      </c>
      <c r="DU32" s="3">
        <f t="shared" si="20"/>
        <v>0</v>
      </c>
      <c r="DV32" s="3">
        <f t="shared" si="20"/>
        <v>0</v>
      </c>
      <c r="DW32" s="3">
        <f t="shared" si="20"/>
        <v>0</v>
      </c>
      <c r="DX32" s="3">
        <f t="shared" si="20"/>
        <v>0</v>
      </c>
      <c r="DY32" s="3">
        <f t="shared" si="20"/>
        <v>0</v>
      </c>
      <c r="DZ32" s="3">
        <f t="shared" si="20"/>
        <v>0</v>
      </c>
      <c r="EA32" s="3">
        <f t="shared" si="20"/>
        <v>0</v>
      </c>
      <c r="EB32" s="3">
        <f t="shared" si="20"/>
        <v>0</v>
      </c>
      <c r="EC32" s="3">
        <f t="shared" si="20"/>
        <v>0</v>
      </c>
      <c r="ED32" s="3">
        <f t="shared" si="20"/>
        <v>0</v>
      </c>
      <c r="EE32" s="3">
        <f t="shared" si="20"/>
        <v>0</v>
      </c>
      <c r="EF32" s="3">
        <f t="shared" si="20"/>
        <v>0</v>
      </c>
      <c r="EG32" s="3">
        <f t="shared" si="20"/>
        <v>0</v>
      </c>
      <c r="EH32" s="3">
        <f t="shared" si="20"/>
        <v>0</v>
      </c>
      <c r="EI32" s="3">
        <f t="shared" si="20"/>
        <v>0</v>
      </c>
      <c r="EJ32" s="3">
        <f t="shared" si="20"/>
        <v>0</v>
      </c>
      <c r="EK32" s="3">
        <f t="shared" si="20"/>
        <v>0</v>
      </c>
      <c r="EL32" s="3">
        <f t="shared" si="20"/>
        <v>0</v>
      </c>
      <c r="EM32" s="3">
        <f t="shared" si="20"/>
        <v>0</v>
      </c>
      <c r="EN32" s="3">
        <f t="shared" si="20"/>
        <v>0</v>
      </c>
      <c r="EO32" s="3">
        <f t="shared" si="20"/>
        <v>0</v>
      </c>
      <c r="EP32" s="3">
        <f t="shared" si="20"/>
        <v>0</v>
      </c>
      <c r="EQ32" s="3">
        <f t="shared" si="20"/>
        <v>0</v>
      </c>
      <c r="ER32" s="3">
        <f t="shared" si="20"/>
        <v>0</v>
      </c>
      <c r="ES32" s="3">
        <f t="shared" si="20"/>
        <v>0</v>
      </c>
      <c r="ET32" s="3">
        <f t="shared" si="20"/>
        <v>0</v>
      </c>
      <c r="EU32" s="3">
        <f t="shared" si="20"/>
        <v>0</v>
      </c>
      <c r="EV32" s="3">
        <f t="shared" si="20"/>
        <v>0</v>
      </c>
      <c r="EW32" s="3">
        <f t="shared" si="20"/>
        <v>0</v>
      </c>
      <c r="EX32" s="3">
        <f t="shared" si="20"/>
        <v>0</v>
      </c>
      <c r="EY32" s="3">
        <f t="shared" si="20"/>
        <v>0</v>
      </c>
      <c r="EZ32" s="3">
        <f t="shared" si="20"/>
        <v>0</v>
      </c>
      <c r="FA32" s="3">
        <f t="shared" si="20"/>
        <v>0</v>
      </c>
      <c r="FB32" s="3">
        <f t="shared" si="20"/>
        <v>0</v>
      </c>
      <c r="FC32" s="3">
        <f t="shared" si="20"/>
        <v>0</v>
      </c>
      <c r="FD32" s="3">
        <f t="shared" si="20"/>
        <v>0</v>
      </c>
      <c r="FE32" s="3">
        <f t="shared" si="20"/>
        <v>0</v>
      </c>
      <c r="FF32" s="3">
        <f t="shared" si="20"/>
        <v>0</v>
      </c>
      <c r="FG32" s="3">
        <f t="shared" si="20"/>
        <v>0</v>
      </c>
      <c r="FH32" s="3">
        <f t="shared" si="20"/>
        <v>0</v>
      </c>
      <c r="FI32" s="3">
        <f t="shared" si="20"/>
        <v>0</v>
      </c>
      <c r="FJ32" s="3">
        <f t="shared" si="20"/>
        <v>0</v>
      </c>
      <c r="FK32" s="3">
        <f t="shared" si="20"/>
        <v>0</v>
      </c>
      <c r="FL32" s="3">
        <f t="shared" si="20"/>
        <v>0</v>
      </c>
      <c r="FM32" s="3">
        <f t="shared" si="20"/>
        <v>0</v>
      </c>
      <c r="FN32" s="3">
        <f t="shared" si="20"/>
        <v>0</v>
      </c>
      <c r="FO32" s="3">
        <f t="shared" si="20"/>
        <v>0</v>
      </c>
      <c r="FP32" s="3">
        <f t="shared" si="20"/>
        <v>0</v>
      </c>
      <c r="FQ32" s="3">
        <f t="shared" si="20"/>
        <v>0</v>
      </c>
      <c r="FR32" s="3">
        <f t="shared" si="20"/>
        <v>0</v>
      </c>
      <c r="FS32" s="3">
        <f t="shared" si="20"/>
        <v>0</v>
      </c>
      <c r="FT32" s="3">
        <f t="shared" si="20"/>
        <v>0</v>
      </c>
      <c r="FU32" s="3">
        <f t="shared" si="20"/>
        <v>0</v>
      </c>
      <c r="FV32" s="3">
        <f t="shared" si="20"/>
        <v>0</v>
      </c>
      <c r="FW32" s="3">
        <f t="shared" si="20"/>
        <v>0</v>
      </c>
      <c r="FX32" s="3">
        <f t="shared" si="20"/>
        <v>0</v>
      </c>
      <c r="FY32" s="3">
        <f t="shared" si="20"/>
        <v>0</v>
      </c>
      <c r="FZ32" s="3">
        <f t="shared" si="20"/>
        <v>0</v>
      </c>
      <c r="GA32" s="3">
        <f t="shared" ref="GA32:II32" si="21">FZ32*$C$21</f>
        <v>0</v>
      </c>
      <c r="GB32" s="3">
        <f t="shared" si="21"/>
        <v>0</v>
      </c>
      <c r="GC32" s="3">
        <f t="shared" si="21"/>
        <v>0</v>
      </c>
      <c r="GD32" s="3">
        <f t="shared" si="21"/>
        <v>0</v>
      </c>
      <c r="GE32" s="3">
        <f t="shared" si="21"/>
        <v>0</v>
      </c>
      <c r="GF32" s="3">
        <f t="shared" si="21"/>
        <v>0</v>
      </c>
      <c r="GG32" s="3">
        <f t="shared" si="21"/>
        <v>0</v>
      </c>
      <c r="GH32" s="3">
        <f t="shared" si="21"/>
        <v>0</v>
      </c>
      <c r="GI32" s="3">
        <f t="shared" si="21"/>
        <v>0</v>
      </c>
      <c r="GJ32" s="3">
        <f t="shared" si="21"/>
        <v>0</v>
      </c>
      <c r="GK32" s="3">
        <f t="shared" si="21"/>
        <v>0</v>
      </c>
      <c r="GL32" s="3">
        <f t="shared" si="21"/>
        <v>0</v>
      </c>
      <c r="GM32" s="3">
        <f t="shared" si="21"/>
        <v>0</v>
      </c>
      <c r="GN32" s="3">
        <f t="shared" si="21"/>
        <v>0</v>
      </c>
      <c r="GO32" s="3">
        <f t="shared" si="21"/>
        <v>0</v>
      </c>
      <c r="GP32" s="3">
        <f t="shared" si="21"/>
        <v>0</v>
      </c>
      <c r="GQ32" s="3">
        <f t="shared" si="21"/>
        <v>0</v>
      </c>
      <c r="GR32" s="3">
        <f t="shared" si="21"/>
        <v>0</v>
      </c>
      <c r="GS32" s="3">
        <f t="shared" si="21"/>
        <v>0</v>
      </c>
      <c r="GT32" s="3">
        <f t="shared" si="21"/>
        <v>0</v>
      </c>
      <c r="GU32" s="3">
        <f t="shared" si="21"/>
        <v>0</v>
      </c>
      <c r="GV32" s="3">
        <f t="shared" si="21"/>
        <v>0</v>
      </c>
      <c r="GW32" s="3">
        <f t="shared" si="21"/>
        <v>0</v>
      </c>
      <c r="GX32" s="3">
        <f t="shared" si="21"/>
        <v>0</v>
      </c>
      <c r="GY32" s="3">
        <f t="shared" si="21"/>
        <v>0</v>
      </c>
      <c r="GZ32" s="3">
        <f t="shared" si="21"/>
        <v>0</v>
      </c>
      <c r="HA32" s="3">
        <f t="shared" si="21"/>
        <v>0</v>
      </c>
      <c r="HB32" s="3">
        <f t="shared" si="21"/>
        <v>0</v>
      </c>
      <c r="HC32" s="3">
        <f t="shared" si="21"/>
        <v>0</v>
      </c>
      <c r="HD32" s="3">
        <f t="shared" si="21"/>
        <v>0</v>
      </c>
      <c r="HE32" s="3">
        <f t="shared" si="21"/>
        <v>0</v>
      </c>
      <c r="HF32" s="3">
        <f t="shared" si="21"/>
        <v>0</v>
      </c>
      <c r="HG32" s="3">
        <f t="shared" si="21"/>
        <v>0</v>
      </c>
      <c r="HH32" s="3">
        <f t="shared" si="21"/>
        <v>0</v>
      </c>
      <c r="HI32" s="3">
        <f t="shared" si="21"/>
        <v>0</v>
      </c>
      <c r="HJ32" s="3">
        <f t="shared" si="21"/>
        <v>0</v>
      </c>
      <c r="HK32" s="3">
        <f t="shared" si="21"/>
        <v>0</v>
      </c>
      <c r="HL32" s="3">
        <f t="shared" si="21"/>
        <v>0</v>
      </c>
      <c r="HM32" s="3">
        <f t="shared" si="21"/>
        <v>0</v>
      </c>
      <c r="HN32" s="3">
        <f t="shared" si="21"/>
        <v>0</v>
      </c>
      <c r="HO32" s="3">
        <f t="shared" si="21"/>
        <v>0</v>
      </c>
      <c r="HP32" s="3">
        <f t="shared" si="21"/>
        <v>0</v>
      </c>
      <c r="HQ32" s="3">
        <f t="shared" si="21"/>
        <v>0</v>
      </c>
      <c r="HR32" s="3">
        <f t="shared" si="21"/>
        <v>0</v>
      </c>
      <c r="HS32" s="3">
        <f t="shared" si="21"/>
        <v>0</v>
      </c>
      <c r="HT32" s="3">
        <f t="shared" si="21"/>
        <v>0</v>
      </c>
      <c r="HU32" s="3">
        <f t="shared" si="21"/>
        <v>0</v>
      </c>
      <c r="HV32" s="3">
        <f t="shared" si="21"/>
        <v>0</v>
      </c>
      <c r="HW32" s="3">
        <f t="shared" si="21"/>
        <v>0</v>
      </c>
      <c r="HX32" s="3">
        <f t="shared" si="21"/>
        <v>0</v>
      </c>
      <c r="HY32" s="3">
        <f t="shared" si="21"/>
        <v>0</v>
      </c>
      <c r="HZ32" s="3">
        <f t="shared" si="21"/>
        <v>0</v>
      </c>
      <c r="IA32" s="3">
        <f t="shared" si="21"/>
        <v>0</v>
      </c>
      <c r="IB32" s="3">
        <f t="shared" si="21"/>
        <v>0</v>
      </c>
      <c r="IC32" s="3">
        <f t="shared" si="21"/>
        <v>0</v>
      </c>
      <c r="ID32" s="3">
        <f t="shared" si="21"/>
        <v>0</v>
      </c>
      <c r="IE32" s="3">
        <f t="shared" si="21"/>
        <v>0</v>
      </c>
      <c r="IF32" s="3">
        <f t="shared" si="21"/>
        <v>0</v>
      </c>
      <c r="IG32" s="3">
        <f t="shared" si="21"/>
        <v>0</v>
      </c>
      <c r="IH32" s="3">
        <f t="shared" si="21"/>
        <v>0</v>
      </c>
      <c r="II32" s="3">
        <f t="shared" si="21"/>
        <v>0</v>
      </c>
    </row>
    <row r="33" spans="1:243" ht="15.75" thickBot="1">
      <c r="B33" s="24" t="s">
        <v>421</v>
      </c>
      <c r="C33" s="484"/>
      <c r="D33" s="6">
        <f t="shared" ref="D33:BO33" si="22">$F$10*D32</f>
        <v>0</v>
      </c>
      <c r="E33" s="6">
        <f t="shared" si="22"/>
        <v>0</v>
      </c>
      <c r="F33" s="6">
        <f t="shared" si="22"/>
        <v>0</v>
      </c>
      <c r="G33" s="6">
        <f t="shared" si="22"/>
        <v>0</v>
      </c>
      <c r="H33" s="6">
        <f t="shared" si="22"/>
        <v>0</v>
      </c>
      <c r="I33" s="6">
        <f t="shared" si="22"/>
        <v>0</v>
      </c>
      <c r="J33" s="6">
        <f t="shared" si="22"/>
        <v>0</v>
      </c>
      <c r="K33" s="6">
        <f t="shared" si="22"/>
        <v>0</v>
      </c>
      <c r="L33" s="6">
        <f t="shared" si="22"/>
        <v>0</v>
      </c>
      <c r="M33" s="6">
        <f t="shared" si="22"/>
        <v>0</v>
      </c>
      <c r="N33" s="6">
        <f t="shared" si="22"/>
        <v>0</v>
      </c>
      <c r="O33" s="6">
        <f t="shared" si="22"/>
        <v>0</v>
      </c>
      <c r="P33" s="6">
        <f t="shared" si="22"/>
        <v>0</v>
      </c>
      <c r="Q33" s="6">
        <f t="shared" si="22"/>
        <v>0</v>
      </c>
      <c r="R33" s="6">
        <f t="shared" si="22"/>
        <v>0</v>
      </c>
      <c r="S33" s="6">
        <f t="shared" si="22"/>
        <v>0</v>
      </c>
      <c r="T33" s="6">
        <f t="shared" si="22"/>
        <v>0</v>
      </c>
      <c r="U33" s="6">
        <f t="shared" si="22"/>
        <v>0</v>
      </c>
      <c r="V33" s="6">
        <f t="shared" si="22"/>
        <v>0</v>
      </c>
      <c r="W33" s="6">
        <f t="shared" si="22"/>
        <v>0</v>
      </c>
      <c r="X33" s="6">
        <f t="shared" si="22"/>
        <v>0</v>
      </c>
      <c r="Y33" s="6">
        <f t="shared" si="22"/>
        <v>0</v>
      </c>
      <c r="Z33" s="6">
        <f t="shared" si="22"/>
        <v>0</v>
      </c>
      <c r="AA33" s="6">
        <f t="shared" si="22"/>
        <v>0</v>
      </c>
      <c r="AB33" s="6">
        <f t="shared" si="22"/>
        <v>0</v>
      </c>
      <c r="AC33" s="6">
        <f t="shared" si="22"/>
        <v>0</v>
      </c>
      <c r="AD33" s="6">
        <f t="shared" si="22"/>
        <v>0</v>
      </c>
      <c r="AE33" s="6">
        <f t="shared" si="22"/>
        <v>0</v>
      </c>
      <c r="AF33" s="6">
        <f t="shared" si="22"/>
        <v>0</v>
      </c>
      <c r="AG33" s="6">
        <f t="shared" si="22"/>
        <v>0</v>
      </c>
      <c r="AH33" s="6">
        <f t="shared" si="22"/>
        <v>0</v>
      </c>
      <c r="AI33" s="6">
        <f t="shared" si="22"/>
        <v>0</v>
      </c>
      <c r="AJ33" s="6">
        <f t="shared" si="22"/>
        <v>0</v>
      </c>
      <c r="AK33" s="6">
        <f t="shared" si="22"/>
        <v>0</v>
      </c>
      <c r="AL33" s="6">
        <f t="shared" si="22"/>
        <v>0</v>
      </c>
      <c r="AM33" s="6">
        <f t="shared" si="22"/>
        <v>0</v>
      </c>
      <c r="AN33" s="6">
        <f t="shared" si="22"/>
        <v>0</v>
      </c>
      <c r="AO33" s="6">
        <f t="shared" si="22"/>
        <v>0</v>
      </c>
      <c r="AP33" s="6">
        <f t="shared" si="22"/>
        <v>0</v>
      </c>
      <c r="AQ33" s="6">
        <f t="shared" si="22"/>
        <v>0</v>
      </c>
      <c r="AR33" s="6">
        <f t="shared" si="22"/>
        <v>0</v>
      </c>
      <c r="AS33" s="6">
        <f t="shared" si="22"/>
        <v>0</v>
      </c>
      <c r="AT33" s="6">
        <f t="shared" si="22"/>
        <v>0</v>
      </c>
      <c r="AU33" s="6">
        <f t="shared" si="22"/>
        <v>0</v>
      </c>
      <c r="AV33" s="6">
        <f t="shared" si="22"/>
        <v>0</v>
      </c>
      <c r="AW33" s="6">
        <f t="shared" si="22"/>
        <v>0</v>
      </c>
      <c r="AX33" s="6">
        <f t="shared" si="22"/>
        <v>0</v>
      </c>
      <c r="AY33" s="6">
        <f t="shared" si="22"/>
        <v>0</v>
      </c>
      <c r="AZ33" s="6">
        <f t="shared" si="22"/>
        <v>0</v>
      </c>
      <c r="BA33" s="6">
        <f t="shared" si="22"/>
        <v>0</v>
      </c>
      <c r="BB33" s="7">
        <f t="shared" si="22"/>
        <v>0</v>
      </c>
      <c r="BC33" s="4">
        <f t="shared" si="22"/>
        <v>0</v>
      </c>
      <c r="BD33" s="4">
        <f t="shared" si="22"/>
        <v>0</v>
      </c>
      <c r="BE33" s="4">
        <f t="shared" si="22"/>
        <v>0</v>
      </c>
      <c r="BF33" s="4">
        <f t="shared" si="22"/>
        <v>0</v>
      </c>
      <c r="BG33" s="4">
        <f t="shared" si="22"/>
        <v>0</v>
      </c>
      <c r="BH33" s="4">
        <f t="shared" si="22"/>
        <v>0</v>
      </c>
      <c r="BI33" s="4">
        <f t="shared" si="22"/>
        <v>0</v>
      </c>
      <c r="BJ33" s="4">
        <f t="shared" si="22"/>
        <v>0</v>
      </c>
      <c r="BK33" s="4">
        <f t="shared" si="22"/>
        <v>0</v>
      </c>
      <c r="BL33" s="4">
        <f t="shared" si="22"/>
        <v>0</v>
      </c>
      <c r="BM33" s="4">
        <f t="shared" si="22"/>
        <v>0</v>
      </c>
      <c r="BN33" s="4">
        <f t="shared" si="22"/>
        <v>0</v>
      </c>
      <c r="BO33" s="4">
        <f t="shared" si="22"/>
        <v>0</v>
      </c>
      <c r="BP33" s="4">
        <f t="shared" ref="BP33:EA33" si="23">$F$10*BP32</f>
        <v>0</v>
      </c>
      <c r="BQ33" s="4">
        <f t="shared" si="23"/>
        <v>0</v>
      </c>
      <c r="BR33" s="4">
        <f t="shared" si="23"/>
        <v>0</v>
      </c>
      <c r="BS33" s="4">
        <f t="shared" si="23"/>
        <v>0</v>
      </c>
      <c r="BT33" s="4">
        <f t="shared" si="23"/>
        <v>0</v>
      </c>
      <c r="BU33" s="4">
        <f t="shared" si="23"/>
        <v>0</v>
      </c>
      <c r="BV33" s="4">
        <f t="shared" si="23"/>
        <v>0</v>
      </c>
      <c r="BW33" s="4">
        <f t="shared" si="23"/>
        <v>0</v>
      </c>
      <c r="BX33" s="4">
        <f t="shared" si="23"/>
        <v>0</v>
      </c>
      <c r="BY33" s="4">
        <f t="shared" si="23"/>
        <v>0</v>
      </c>
      <c r="BZ33" s="4">
        <f t="shared" si="23"/>
        <v>0</v>
      </c>
      <c r="CA33" s="4">
        <f t="shared" si="23"/>
        <v>0</v>
      </c>
      <c r="CB33" s="4">
        <f t="shared" si="23"/>
        <v>0</v>
      </c>
      <c r="CC33" s="4">
        <f t="shared" si="23"/>
        <v>0</v>
      </c>
      <c r="CD33" s="4">
        <f t="shared" si="23"/>
        <v>0</v>
      </c>
      <c r="CE33" s="4">
        <f t="shared" si="23"/>
        <v>0</v>
      </c>
      <c r="CF33" s="4">
        <f t="shared" si="23"/>
        <v>0</v>
      </c>
      <c r="CG33" s="4">
        <f t="shared" si="23"/>
        <v>0</v>
      </c>
      <c r="CH33" s="4">
        <f t="shared" si="23"/>
        <v>0</v>
      </c>
      <c r="CI33" s="4">
        <f t="shared" si="23"/>
        <v>0</v>
      </c>
      <c r="CJ33" s="4">
        <f t="shared" si="23"/>
        <v>0</v>
      </c>
      <c r="CK33" s="4">
        <f t="shared" si="23"/>
        <v>0</v>
      </c>
      <c r="CL33" s="4">
        <f t="shared" si="23"/>
        <v>0</v>
      </c>
      <c r="CM33" s="4">
        <f t="shared" si="23"/>
        <v>0</v>
      </c>
      <c r="CN33" s="4">
        <f t="shared" si="23"/>
        <v>0</v>
      </c>
      <c r="CO33" s="4">
        <f t="shared" si="23"/>
        <v>0</v>
      </c>
      <c r="CP33" s="4">
        <f t="shared" si="23"/>
        <v>0</v>
      </c>
      <c r="CQ33" s="4">
        <f t="shared" si="23"/>
        <v>0</v>
      </c>
      <c r="CR33" s="4">
        <f t="shared" si="23"/>
        <v>0</v>
      </c>
      <c r="CS33" s="4">
        <f t="shared" si="23"/>
        <v>0</v>
      </c>
      <c r="CT33" s="4">
        <f t="shared" si="23"/>
        <v>0</v>
      </c>
      <c r="CU33" s="4">
        <f t="shared" si="23"/>
        <v>0</v>
      </c>
      <c r="CV33" s="4">
        <f t="shared" si="23"/>
        <v>0</v>
      </c>
      <c r="CW33" s="4">
        <f t="shared" si="23"/>
        <v>0</v>
      </c>
      <c r="CX33" s="4">
        <f t="shared" si="23"/>
        <v>0</v>
      </c>
      <c r="CY33" s="4">
        <f t="shared" si="23"/>
        <v>0</v>
      </c>
      <c r="CZ33" s="4">
        <f t="shared" si="23"/>
        <v>0</v>
      </c>
      <c r="DA33" s="4">
        <f t="shared" si="23"/>
        <v>0</v>
      </c>
      <c r="DB33" s="4">
        <f t="shared" si="23"/>
        <v>0</v>
      </c>
      <c r="DC33" s="4">
        <f t="shared" si="23"/>
        <v>0</v>
      </c>
      <c r="DD33" s="4">
        <f t="shared" si="23"/>
        <v>0</v>
      </c>
      <c r="DE33" s="4">
        <f t="shared" si="23"/>
        <v>0</v>
      </c>
      <c r="DF33" s="4">
        <f t="shared" si="23"/>
        <v>0</v>
      </c>
      <c r="DG33" s="4">
        <f t="shared" si="23"/>
        <v>0</v>
      </c>
      <c r="DH33" s="4">
        <f t="shared" si="23"/>
        <v>0</v>
      </c>
      <c r="DI33" s="4">
        <f t="shared" si="23"/>
        <v>0</v>
      </c>
      <c r="DJ33" s="4">
        <f t="shared" si="23"/>
        <v>0</v>
      </c>
      <c r="DK33" s="4">
        <f t="shared" si="23"/>
        <v>0</v>
      </c>
      <c r="DL33" s="4">
        <f t="shared" si="23"/>
        <v>0</v>
      </c>
      <c r="DM33" s="4">
        <f t="shared" si="23"/>
        <v>0</v>
      </c>
      <c r="DN33" s="4">
        <f t="shared" si="23"/>
        <v>0</v>
      </c>
      <c r="DO33" s="4">
        <f t="shared" si="23"/>
        <v>0</v>
      </c>
      <c r="DP33" s="4">
        <f t="shared" si="23"/>
        <v>0</v>
      </c>
      <c r="DQ33" s="4">
        <f t="shared" si="23"/>
        <v>0</v>
      </c>
      <c r="DR33" s="4">
        <f t="shared" si="23"/>
        <v>0</v>
      </c>
      <c r="DS33" s="4">
        <f t="shared" si="23"/>
        <v>0</v>
      </c>
      <c r="DT33" s="4">
        <f t="shared" si="23"/>
        <v>0</v>
      </c>
      <c r="DU33" s="4">
        <f t="shared" si="23"/>
        <v>0</v>
      </c>
      <c r="DV33" s="4">
        <f t="shared" si="23"/>
        <v>0</v>
      </c>
      <c r="DW33" s="4">
        <f t="shared" si="23"/>
        <v>0</v>
      </c>
      <c r="DX33" s="4">
        <f t="shared" si="23"/>
        <v>0</v>
      </c>
      <c r="DY33" s="4">
        <f t="shared" si="23"/>
        <v>0</v>
      </c>
      <c r="DZ33" s="4">
        <f t="shared" si="23"/>
        <v>0</v>
      </c>
      <c r="EA33" s="4">
        <f t="shared" si="23"/>
        <v>0</v>
      </c>
      <c r="EB33" s="4">
        <f t="shared" ref="EB33:GM33" si="24">$F$10*EB32</f>
        <v>0</v>
      </c>
      <c r="EC33" s="4">
        <f t="shared" si="24"/>
        <v>0</v>
      </c>
      <c r="ED33" s="4">
        <f t="shared" si="24"/>
        <v>0</v>
      </c>
      <c r="EE33" s="4">
        <f t="shared" si="24"/>
        <v>0</v>
      </c>
      <c r="EF33" s="4">
        <f t="shared" si="24"/>
        <v>0</v>
      </c>
      <c r="EG33" s="4">
        <f t="shared" si="24"/>
        <v>0</v>
      </c>
      <c r="EH33" s="4">
        <f t="shared" si="24"/>
        <v>0</v>
      </c>
      <c r="EI33" s="4">
        <f t="shared" si="24"/>
        <v>0</v>
      </c>
      <c r="EJ33" s="4">
        <f t="shared" si="24"/>
        <v>0</v>
      </c>
      <c r="EK33" s="4">
        <f t="shared" si="24"/>
        <v>0</v>
      </c>
      <c r="EL33" s="4">
        <f t="shared" si="24"/>
        <v>0</v>
      </c>
      <c r="EM33" s="4">
        <f t="shared" si="24"/>
        <v>0</v>
      </c>
      <c r="EN33" s="4">
        <f t="shared" si="24"/>
        <v>0</v>
      </c>
      <c r="EO33" s="4">
        <f t="shared" si="24"/>
        <v>0</v>
      </c>
      <c r="EP33" s="4">
        <f t="shared" si="24"/>
        <v>0</v>
      </c>
      <c r="EQ33" s="4">
        <f t="shared" si="24"/>
        <v>0</v>
      </c>
      <c r="ER33" s="4">
        <f t="shared" si="24"/>
        <v>0</v>
      </c>
      <c r="ES33" s="4">
        <f t="shared" si="24"/>
        <v>0</v>
      </c>
      <c r="ET33" s="4">
        <f t="shared" si="24"/>
        <v>0</v>
      </c>
      <c r="EU33" s="4">
        <f t="shared" si="24"/>
        <v>0</v>
      </c>
      <c r="EV33" s="4">
        <f t="shared" si="24"/>
        <v>0</v>
      </c>
      <c r="EW33" s="4">
        <f t="shared" si="24"/>
        <v>0</v>
      </c>
      <c r="EX33" s="4">
        <f t="shared" si="24"/>
        <v>0</v>
      </c>
      <c r="EY33" s="4">
        <f t="shared" si="24"/>
        <v>0</v>
      </c>
      <c r="EZ33" s="4">
        <f t="shared" si="24"/>
        <v>0</v>
      </c>
      <c r="FA33" s="4">
        <f t="shared" si="24"/>
        <v>0</v>
      </c>
      <c r="FB33" s="4">
        <f t="shared" si="24"/>
        <v>0</v>
      </c>
      <c r="FC33" s="4">
        <f t="shared" si="24"/>
        <v>0</v>
      </c>
      <c r="FD33" s="4">
        <f t="shared" si="24"/>
        <v>0</v>
      </c>
      <c r="FE33" s="4">
        <f t="shared" si="24"/>
        <v>0</v>
      </c>
      <c r="FF33" s="4">
        <f t="shared" si="24"/>
        <v>0</v>
      </c>
      <c r="FG33" s="4">
        <f t="shared" si="24"/>
        <v>0</v>
      </c>
      <c r="FH33" s="4">
        <f t="shared" si="24"/>
        <v>0</v>
      </c>
      <c r="FI33" s="4">
        <f t="shared" si="24"/>
        <v>0</v>
      </c>
      <c r="FJ33" s="4">
        <f t="shared" si="24"/>
        <v>0</v>
      </c>
      <c r="FK33" s="4">
        <f t="shared" si="24"/>
        <v>0</v>
      </c>
      <c r="FL33" s="4">
        <f t="shared" si="24"/>
        <v>0</v>
      </c>
      <c r="FM33" s="4">
        <f t="shared" si="24"/>
        <v>0</v>
      </c>
      <c r="FN33" s="4">
        <f t="shared" si="24"/>
        <v>0</v>
      </c>
      <c r="FO33" s="4">
        <f t="shared" si="24"/>
        <v>0</v>
      </c>
      <c r="FP33" s="4">
        <f t="shared" si="24"/>
        <v>0</v>
      </c>
      <c r="FQ33" s="4">
        <f t="shared" si="24"/>
        <v>0</v>
      </c>
      <c r="FR33" s="4">
        <f t="shared" si="24"/>
        <v>0</v>
      </c>
      <c r="FS33" s="4">
        <f t="shared" si="24"/>
        <v>0</v>
      </c>
      <c r="FT33" s="4">
        <f t="shared" si="24"/>
        <v>0</v>
      </c>
      <c r="FU33" s="4">
        <f t="shared" si="24"/>
        <v>0</v>
      </c>
      <c r="FV33" s="4">
        <f t="shared" si="24"/>
        <v>0</v>
      </c>
      <c r="FW33" s="4">
        <f t="shared" si="24"/>
        <v>0</v>
      </c>
      <c r="FX33" s="4">
        <f t="shared" si="24"/>
        <v>0</v>
      </c>
      <c r="FY33" s="4">
        <f t="shared" si="24"/>
        <v>0</v>
      </c>
      <c r="FZ33" s="4">
        <f t="shared" si="24"/>
        <v>0</v>
      </c>
      <c r="GA33" s="4">
        <f t="shared" si="24"/>
        <v>0</v>
      </c>
      <c r="GB33" s="4">
        <f t="shared" si="24"/>
        <v>0</v>
      </c>
      <c r="GC33" s="4">
        <f t="shared" si="24"/>
        <v>0</v>
      </c>
      <c r="GD33" s="4">
        <f t="shared" si="24"/>
        <v>0</v>
      </c>
      <c r="GE33" s="4">
        <f t="shared" si="24"/>
        <v>0</v>
      </c>
      <c r="GF33" s="4">
        <f t="shared" si="24"/>
        <v>0</v>
      </c>
      <c r="GG33" s="4">
        <f t="shared" si="24"/>
        <v>0</v>
      </c>
      <c r="GH33" s="4">
        <f t="shared" si="24"/>
        <v>0</v>
      </c>
      <c r="GI33" s="4">
        <f t="shared" si="24"/>
        <v>0</v>
      </c>
      <c r="GJ33" s="4">
        <f t="shared" si="24"/>
        <v>0</v>
      </c>
      <c r="GK33" s="4">
        <f t="shared" si="24"/>
        <v>0</v>
      </c>
      <c r="GL33" s="4">
        <f t="shared" si="24"/>
        <v>0</v>
      </c>
      <c r="GM33" s="4">
        <f t="shared" si="24"/>
        <v>0</v>
      </c>
      <c r="GN33" s="4">
        <f t="shared" ref="GN33:IE33" si="25">$F$10*GN32</f>
        <v>0</v>
      </c>
      <c r="GO33" s="4">
        <f t="shared" si="25"/>
        <v>0</v>
      </c>
      <c r="GP33" s="4">
        <f t="shared" si="25"/>
        <v>0</v>
      </c>
      <c r="GQ33" s="4">
        <f t="shared" si="25"/>
        <v>0</v>
      </c>
      <c r="GR33" s="4">
        <f t="shared" si="25"/>
        <v>0</v>
      </c>
      <c r="GS33" s="4">
        <f t="shared" si="25"/>
        <v>0</v>
      </c>
      <c r="GT33" s="4">
        <f t="shared" si="25"/>
        <v>0</v>
      </c>
      <c r="GU33" s="4">
        <f t="shared" si="25"/>
        <v>0</v>
      </c>
      <c r="GV33" s="4">
        <f t="shared" si="25"/>
        <v>0</v>
      </c>
      <c r="GW33" s="4">
        <f t="shared" si="25"/>
        <v>0</v>
      </c>
      <c r="GX33" s="4">
        <f t="shared" si="25"/>
        <v>0</v>
      </c>
      <c r="GY33" s="4">
        <f t="shared" si="25"/>
        <v>0</v>
      </c>
      <c r="GZ33" s="4">
        <f t="shared" si="25"/>
        <v>0</v>
      </c>
      <c r="HA33" s="4">
        <f t="shared" si="25"/>
        <v>0</v>
      </c>
      <c r="HB33" s="4">
        <f t="shared" si="25"/>
        <v>0</v>
      </c>
      <c r="HC33" s="4">
        <f t="shared" si="25"/>
        <v>0</v>
      </c>
      <c r="HD33" s="4">
        <f t="shared" si="25"/>
        <v>0</v>
      </c>
      <c r="HE33" s="4">
        <f t="shared" si="25"/>
        <v>0</v>
      </c>
      <c r="HF33" s="4">
        <f t="shared" si="25"/>
        <v>0</v>
      </c>
      <c r="HG33" s="4">
        <f t="shared" si="25"/>
        <v>0</v>
      </c>
      <c r="HH33" s="4">
        <f t="shared" si="25"/>
        <v>0</v>
      </c>
      <c r="HI33" s="4">
        <f t="shared" si="25"/>
        <v>0</v>
      </c>
      <c r="HJ33" s="4">
        <f t="shared" si="25"/>
        <v>0</v>
      </c>
      <c r="HK33" s="4">
        <f t="shared" si="25"/>
        <v>0</v>
      </c>
      <c r="HL33" s="4">
        <f t="shared" si="25"/>
        <v>0</v>
      </c>
      <c r="HM33" s="4">
        <f t="shared" si="25"/>
        <v>0</v>
      </c>
      <c r="HN33" s="4">
        <f t="shared" si="25"/>
        <v>0</v>
      </c>
      <c r="HO33" s="4">
        <f t="shared" si="25"/>
        <v>0</v>
      </c>
      <c r="HP33" s="4">
        <f t="shared" si="25"/>
        <v>0</v>
      </c>
      <c r="HQ33" s="4">
        <f t="shared" si="25"/>
        <v>0</v>
      </c>
      <c r="HR33" s="4">
        <f t="shared" si="25"/>
        <v>0</v>
      </c>
      <c r="HS33" s="4">
        <f t="shared" si="25"/>
        <v>0</v>
      </c>
      <c r="HT33" s="4">
        <f t="shared" si="25"/>
        <v>0</v>
      </c>
      <c r="HU33" s="4">
        <f t="shared" si="25"/>
        <v>0</v>
      </c>
      <c r="HV33" s="4">
        <f t="shared" si="25"/>
        <v>0</v>
      </c>
      <c r="HW33" s="4">
        <f t="shared" si="25"/>
        <v>0</v>
      </c>
      <c r="HX33" s="4">
        <f t="shared" si="25"/>
        <v>0</v>
      </c>
      <c r="HY33" s="4">
        <f t="shared" si="25"/>
        <v>0</v>
      </c>
      <c r="HZ33" s="4">
        <f t="shared" si="25"/>
        <v>0</v>
      </c>
      <c r="IA33" s="4">
        <f t="shared" si="25"/>
        <v>0</v>
      </c>
      <c r="IB33" s="4">
        <f t="shared" si="25"/>
        <v>0</v>
      </c>
      <c r="IC33" s="4">
        <f t="shared" si="25"/>
        <v>0</v>
      </c>
      <c r="ID33" s="4">
        <f t="shared" si="25"/>
        <v>0</v>
      </c>
      <c r="IE33" s="4">
        <f t="shared" si="25"/>
        <v>0</v>
      </c>
      <c r="IF33" s="3" t="e">
        <f>#REF!*IF32</f>
        <v>#REF!</v>
      </c>
      <c r="IG33" s="3" t="e">
        <f>#REF!*IG32</f>
        <v>#REF!</v>
      </c>
      <c r="IH33" s="3" t="e">
        <f>#REF!*IH32</f>
        <v>#REF!</v>
      </c>
      <c r="II33" s="3" t="e">
        <f>#REF!*II32</f>
        <v>#REF!</v>
      </c>
    </row>
    <row r="34" spans="1:243" s="13" customFormat="1" ht="21.75" customHeight="1">
      <c r="B34" s="27"/>
      <c r="C34" s="481"/>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row>
    <row r="35" spans="1:243" s="17" customFormat="1" ht="15.75" thickBot="1">
      <c r="B35" s="23"/>
      <c r="D35" s="8" t="s">
        <v>2</v>
      </c>
      <c r="E35" s="8" t="s">
        <v>1</v>
      </c>
      <c r="F35" s="8" t="s">
        <v>3</v>
      </c>
      <c r="G35" s="8" t="s">
        <v>4</v>
      </c>
      <c r="H35" s="8" t="s">
        <v>5</v>
      </c>
      <c r="I35" s="8" t="s">
        <v>6</v>
      </c>
      <c r="J35" s="8" t="s">
        <v>7</v>
      </c>
      <c r="K35" s="8" t="s">
        <v>8</v>
      </c>
      <c r="L35" s="8" t="s">
        <v>9</v>
      </c>
      <c r="M35" s="8" t="s">
        <v>10</v>
      </c>
      <c r="N35" s="8" t="s">
        <v>11</v>
      </c>
      <c r="O35" s="8" t="s">
        <v>12</v>
      </c>
      <c r="P35" s="8" t="s">
        <v>13</v>
      </c>
      <c r="Q35" s="8" t="s">
        <v>14</v>
      </c>
      <c r="R35" s="8" t="s">
        <v>15</v>
      </c>
      <c r="S35" s="8" t="s">
        <v>16</v>
      </c>
      <c r="T35" s="8" t="s">
        <v>17</v>
      </c>
      <c r="U35" s="8" t="s">
        <v>18</v>
      </c>
      <c r="V35" s="8" t="s">
        <v>19</v>
      </c>
      <c r="W35" s="8" t="s">
        <v>20</v>
      </c>
      <c r="X35" s="8" t="s">
        <v>21</v>
      </c>
      <c r="Y35" s="8" t="s">
        <v>22</v>
      </c>
      <c r="Z35" s="8" t="s">
        <v>23</v>
      </c>
      <c r="AA35" s="8" t="s">
        <v>24</v>
      </c>
      <c r="AB35" s="8" t="s">
        <v>25</v>
      </c>
      <c r="AC35" s="8" t="s">
        <v>26</v>
      </c>
      <c r="AD35" s="8" t="s">
        <v>27</v>
      </c>
      <c r="AE35" s="8" t="s">
        <v>28</v>
      </c>
      <c r="AF35" s="8" t="s">
        <v>29</v>
      </c>
      <c r="AG35" s="8" t="s">
        <v>30</v>
      </c>
      <c r="AH35" s="8" t="s">
        <v>31</v>
      </c>
      <c r="AI35" s="8" t="s">
        <v>32</v>
      </c>
      <c r="AJ35" s="8" t="s">
        <v>33</v>
      </c>
      <c r="AK35" s="8" t="s">
        <v>34</v>
      </c>
      <c r="AL35" s="8" t="s">
        <v>35</v>
      </c>
      <c r="AM35" s="8" t="s">
        <v>36</v>
      </c>
      <c r="AN35" s="8" t="s">
        <v>37</v>
      </c>
      <c r="AO35" s="8" t="s">
        <v>38</v>
      </c>
      <c r="AP35" s="8" t="s">
        <v>39</v>
      </c>
      <c r="AQ35" s="8" t="s">
        <v>40</v>
      </c>
      <c r="AR35" s="8" t="s">
        <v>41</v>
      </c>
      <c r="AS35" s="8" t="s">
        <v>42</v>
      </c>
      <c r="AT35" s="8" t="s">
        <v>43</v>
      </c>
      <c r="AU35" s="8" t="s">
        <v>44</v>
      </c>
      <c r="AV35" s="8" t="s">
        <v>45</v>
      </c>
      <c r="AW35" s="8" t="s">
        <v>46</v>
      </c>
      <c r="AX35" s="8" t="s">
        <v>47</v>
      </c>
      <c r="AY35" s="8" t="s">
        <v>48</v>
      </c>
      <c r="AZ35" s="8" t="s">
        <v>49</v>
      </c>
      <c r="BA35" s="8" t="s">
        <v>50</v>
      </c>
      <c r="BB35" s="8" t="s">
        <v>51</v>
      </c>
      <c r="BC35" s="9" t="s">
        <v>60</v>
      </c>
      <c r="BD35" s="9" t="s">
        <v>61</v>
      </c>
      <c r="BE35" s="9" t="s">
        <v>62</v>
      </c>
      <c r="BF35" s="9" t="s">
        <v>63</v>
      </c>
      <c r="BG35" s="9" t="s">
        <v>64</v>
      </c>
      <c r="BH35" s="9" t="s">
        <v>65</v>
      </c>
      <c r="BI35" s="9" t="s">
        <v>66</v>
      </c>
      <c r="BJ35" s="9" t="s">
        <v>67</v>
      </c>
      <c r="BK35" s="9" t="s">
        <v>68</v>
      </c>
      <c r="BL35" s="9" t="s">
        <v>69</v>
      </c>
      <c r="BM35" s="9" t="s">
        <v>70</v>
      </c>
      <c r="BN35" s="9" t="s">
        <v>71</v>
      </c>
      <c r="BO35" s="9" t="s">
        <v>72</v>
      </c>
      <c r="BP35" s="9" t="s">
        <v>73</v>
      </c>
      <c r="BQ35" s="9" t="s">
        <v>74</v>
      </c>
      <c r="BR35" s="9" t="s">
        <v>75</v>
      </c>
      <c r="BS35" s="9" t="s">
        <v>76</v>
      </c>
      <c r="BT35" s="9" t="s">
        <v>77</v>
      </c>
      <c r="BU35" s="9" t="s">
        <v>78</v>
      </c>
      <c r="BV35" s="9" t="s">
        <v>79</v>
      </c>
      <c r="BW35" s="9" t="s">
        <v>80</v>
      </c>
      <c r="BX35" s="9" t="s">
        <v>81</v>
      </c>
      <c r="BY35" s="9" t="s">
        <v>82</v>
      </c>
      <c r="BZ35" s="9" t="s">
        <v>83</v>
      </c>
      <c r="CA35" s="9" t="s">
        <v>84</v>
      </c>
      <c r="CB35" s="9" t="s">
        <v>85</v>
      </c>
      <c r="CC35" s="9" t="s">
        <v>86</v>
      </c>
      <c r="CD35" s="9" t="s">
        <v>87</v>
      </c>
      <c r="CE35" s="9" t="s">
        <v>88</v>
      </c>
      <c r="CF35" s="9" t="s">
        <v>89</v>
      </c>
      <c r="CG35" s="9" t="s">
        <v>90</v>
      </c>
      <c r="CH35" s="9" t="s">
        <v>91</v>
      </c>
      <c r="CI35" s="9" t="s">
        <v>92</v>
      </c>
      <c r="CJ35" s="9" t="s">
        <v>93</v>
      </c>
      <c r="CK35" s="9" t="s">
        <v>94</v>
      </c>
      <c r="CL35" s="9" t="s">
        <v>95</v>
      </c>
      <c r="CM35" s="9" t="s">
        <v>96</v>
      </c>
      <c r="CN35" s="9" t="s">
        <v>97</v>
      </c>
      <c r="CO35" s="9" t="s">
        <v>98</v>
      </c>
      <c r="CP35" s="9" t="s">
        <v>99</v>
      </c>
      <c r="CQ35" s="9" t="s">
        <v>100</v>
      </c>
      <c r="CR35" s="9" t="s">
        <v>101</v>
      </c>
      <c r="CS35" s="9" t="s">
        <v>102</v>
      </c>
      <c r="CT35" s="9" t="s">
        <v>103</v>
      </c>
      <c r="CU35" s="9" t="s">
        <v>104</v>
      </c>
      <c r="CV35" s="9" t="s">
        <v>105</v>
      </c>
      <c r="CW35" s="9" t="s">
        <v>106</v>
      </c>
      <c r="CX35" s="9" t="s">
        <v>107</v>
      </c>
      <c r="CY35" s="9" t="s">
        <v>108</v>
      </c>
      <c r="CZ35" s="9" t="s">
        <v>109</v>
      </c>
      <c r="DA35" s="9" t="s">
        <v>110</v>
      </c>
      <c r="DB35" s="9" t="s">
        <v>111</v>
      </c>
      <c r="DC35" s="9" t="s">
        <v>112</v>
      </c>
      <c r="DD35" s="9" t="s">
        <v>113</v>
      </c>
      <c r="DE35" s="9" t="s">
        <v>114</v>
      </c>
      <c r="DF35" s="9" t="s">
        <v>115</v>
      </c>
      <c r="DG35" s="9" t="s">
        <v>116</v>
      </c>
      <c r="DH35" s="9" t="s">
        <v>117</v>
      </c>
      <c r="DI35" s="9" t="s">
        <v>118</v>
      </c>
      <c r="DJ35" s="9" t="s">
        <v>119</v>
      </c>
      <c r="DK35" s="9" t="s">
        <v>120</v>
      </c>
      <c r="DL35" s="9" t="s">
        <v>121</v>
      </c>
      <c r="DM35" s="9" t="s">
        <v>122</v>
      </c>
      <c r="DN35" s="9" t="s">
        <v>123</v>
      </c>
      <c r="DO35" s="9" t="s">
        <v>124</v>
      </c>
      <c r="DP35" s="9" t="s">
        <v>125</v>
      </c>
      <c r="DQ35" s="9" t="s">
        <v>126</v>
      </c>
      <c r="DR35" s="9" t="s">
        <v>127</v>
      </c>
      <c r="DS35" s="9" t="s">
        <v>128</v>
      </c>
      <c r="DT35" s="9" t="s">
        <v>129</v>
      </c>
      <c r="DU35" s="9" t="s">
        <v>130</v>
      </c>
      <c r="DV35" s="9" t="s">
        <v>131</v>
      </c>
      <c r="DW35" s="9" t="s">
        <v>132</v>
      </c>
      <c r="DX35" s="9" t="s">
        <v>133</v>
      </c>
      <c r="DY35" s="9" t="s">
        <v>134</v>
      </c>
      <c r="DZ35" s="9" t="s">
        <v>135</v>
      </c>
      <c r="EA35" s="9" t="s">
        <v>136</v>
      </c>
      <c r="EB35" s="9" t="s">
        <v>137</v>
      </c>
      <c r="EC35" s="9" t="s">
        <v>138</v>
      </c>
      <c r="ED35" s="9" t="s">
        <v>139</v>
      </c>
      <c r="EE35" s="9" t="s">
        <v>140</v>
      </c>
      <c r="EF35" s="9" t="s">
        <v>141</v>
      </c>
      <c r="EG35" s="9" t="s">
        <v>142</v>
      </c>
      <c r="EH35" s="9" t="s">
        <v>143</v>
      </c>
      <c r="EI35" s="9" t="s">
        <v>144</v>
      </c>
      <c r="EJ35" s="9" t="s">
        <v>145</v>
      </c>
      <c r="EK35" s="9" t="s">
        <v>146</v>
      </c>
      <c r="EL35" s="9" t="s">
        <v>147</v>
      </c>
      <c r="EM35" s="9" t="s">
        <v>148</v>
      </c>
      <c r="EN35" s="9" t="s">
        <v>149</v>
      </c>
      <c r="EO35" s="9" t="s">
        <v>150</v>
      </c>
      <c r="EP35" s="9" t="s">
        <v>151</v>
      </c>
      <c r="EQ35" s="9" t="s">
        <v>152</v>
      </c>
      <c r="ER35" s="9" t="s">
        <v>153</v>
      </c>
      <c r="ES35" s="9" t="s">
        <v>154</v>
      </c>
      <c r="ET35" s="9" t="s">
        <v>155</v>
      </c>
      <c r="EU35" s="9" t="s">
        <v>156</v>
      </c>
      <c r="EV35" s="9" t="s">
        <v>157</v>
      </c>
      <c r="EW35" s="9" t="s">
        <v>158</v>
      </c>
      <c r="EX35" s="9" t="s">
        <v>159</v>
      </c>
      <c r="EY35" s="9" t="s">
        <v>160</v>
      </c>
      <c r="EZ35" s="9" t="s">
        <v>161</v>
      </c>
      <c r="FA35" s="9" t="s">
        <v>162</v>
      </c>
      <c r="FB35" s="9" t="s">
        <v>163</v>
      </c>
      <c r="FC35" s="9" t="s">
        <v>164</v>
      </c>
      <c r="FD35" s="9" t="s">
        <v>165</v>
      </c>
      <c r="FE35" s="9" t="s">
        <v>166</v>
      </c>
      <c r="FF35" s="9" t="s">
        <v>167</v>
      </c>
      <c r="FG35" s="9" t="s">
        <v>168</v>
      </c>
      <c r="FH35" s="9" t="s">
        <v>169</v>
      </c>
      <c r="FI35" s="9" t="s">
        <v>170</v>
      </c>
      <c r="FJ35" s="9" t="s">
        <v>171</v>
      </c>
      <c r="FK35" s="9" t="s">
        <v>172</v>
      </c>
      <c r="FL35" s="9" t="s">
        <v>173</v>
      </c>
      <c r="FM35" s="9" t="s">
        <v>174</v>
      </c>
      <c r="FN35" s="9" t="s">
        <v>175</v>
      </c>
      <c r="FO35" s="9" t="s">
        <v>176</v>
      </c>
      <c r="FP35" s="9" t="s">
        <v>177</v>
      </c>
      <c r="FQ35" s="9" t="s">
        <v>178</v>
      </c>
      <c r="FR35" s="9" t="s">
        <v>179</v>
      </c>
      <c r="FS35" s="9" t="s">
        <v>180</v>
      </c>
      <c r="FT35" s="9" t="s">
        <v>181</v>
      </c>
      <c r="FU35" s="9" t="s">
        <v>182</v>
      </c>
      <c r="FV35" s="9" t="s">
        <v>183</v>
      </c>
      <c r="FW35" s="9" t="s">
        <v>184</v>
      </c>
      <c r="FX35" s="9" t="s">
        <v>185</v>
      </c>
      <c r="FY35" s="9" t="s">
        <v>186</v>
      </c>
      <c r="FZ35" s="9" t="s">
        <v>187</v>
      </c>
      <c r="GA35" s="9" t="s">
        <v>188</v>
      </c>
      <c r="GB35" s="9" t="s">
        <v>189</v>
      </c>
      <c r="GC35" s="9" t="s">
        <v>190</v>
      </c>
      <c r="GD35" s="9" t="s">
        <v>191</v>
      </c>
      <c r="GE35" s="9" t="s">
        <v>192</v>
      </c>
      <c r="GF35" s="9" t="s">
        <v>193</v>
      </c>
      <c r="GG35" s="9" t="s">
        <v>194</v>
      </c>
      <c r="GH35" s="9" t="s">
        <v>195</v>
      </c>
      <c r="GI35" s="9" t="s">
        <v>196</v>
      </c>
      <c r="GJ35" s="9" t="s">
        <v>197</v>
      </c>
      <c r="GK35" s="9" t="s">
        <v>198</v>
      </c>
      <c r="GL35" s="9" t="s">
        <v>199</v>
      </c>
      <c r="GM35" s="9" t="s">
        <v>200</v>
      </c>
      <c r="GN35" s="9" t="s">
        <v>201</v>
      </c>
      <c r="GO35" s="9" t="s">
        <v>202</v>
      </c>
      <c r="GP35" s="9" t="s">
        <v>203</v>
      </c>
      <c r="GQ35" s="9" t="s">
        <v>204</v>
      </c>
      <c r="GR35" s="9" t="s">
        <v>205</v>
      </c>
      <c r="GS35" s="9" t="s">
        <v>206</v>
      </c>
      <c r="GT35" s="9" t="s">
        <v>207</v>
      </c>
      <c r="GU35" s="9" t="s">
        <v>208</v>
      </c>
      <c r="GV35" s="9" t="s">
        <v>209</v>
      </c>
      <c r="GW35" s="9" t="s">
        <v>210</v>
      </c>
      <c r="GX35" s="9" t="s">
        <v>211</v>
      </c>
      <c r="GY35" s="9" t="s">
        <v>212</v>
      </c>
      <c r="GZ35" s="9" t="s">
        <v>213</v>
      </c>
      <c r="HA35" s="9" t="s">
        <v>214</v>
      </c>
      <c r="HB35" s="9" t="s">
        <v>215</v>
      </c>
      <c r="HC35" s="9" t="s">
        <v>216</v>
      </c>
      <c r="HD35" s="9" t="s">
        <v>217</v>
      </c>
      <c r="HE35" s="9" t="s">
        <v>218</v>
      </c>
      <c r="HF35" s="9" t="s">
        <v>219</v>
      </c>
      <c r="HG35" s="9" t="s">
        <v>220</v>
      </c>
      <c r="HH35" s="9" t="s">
        <v>221</v>
      </c>
      <c r="HI35" s="9" t="s">
        <v>222</v>
      </c>
      <c r="HJ35" s="9" t="s">
        <v>223</v>
      </c>
      <c r="HK35" s="9" t="s">
        <v>224</v>
      </c>
      <c r="HL35" s="9" t="s">
        <v>225</v>
      </c>
      <c r="HM35" s="9" t="s">
        <v>226</v>
      </c>
      <c r="HN35" s="9" t="s">
        <v>227</v>
      </c>
      <c r="HO35" s="9" t="s">
        <v>228</v>
      </c>
      <c r="HP35" s="9" t="s">
        <v>229</v>
      </c>
      <c r="HQ35" s="9" t="s">
        <v>230</v>
      </c>
      <c r="HR35" s="9" t="s">
        <v>231</v>
      </c>
      <c r="HS35" s="9" t="s">
        <v>232</v>
      </c>
      <c r="HT35" s="9" t="s">
        <v>233</v>
      </c>
      <c r="HU35" s="9" t="s">
        <v>234</v>
      </c>
      <c r="HV35" s="9" t="s">
        <v>235</v>
      </c>
      <c r="HW35" s="9" t="s">
        <v>236</v>
      </c>
      <c r="HX35" s="9" t="s">
        <v>237</v>
      </c>
      <c r="HY35" s="9" t="s">
        <v>238</v>
      </c>
      <c r="HZ35" s="9" t="s">
        <v>239</v>
      </c>
      <c r="IA35" s="9" t="s">
        <v>240</v>
      </c>
      <c r="IB35" s="9" t="s">
        <v>241</v>
      </c>
      <c r="IC35" s="9" t="s">
        <v>242</v>
      </c>
      <c r="ID35" s="9" t="s">
        <v>243</v>
      </c>
      <c r="IE35" s="9" t="s">
        <v>244</v>
      </c>
      <c r="IF35" s="9" t="s">
        <v>245</v>
      </c>
      <c r="IG35" s="9" t="s">
        <v>246</v>
      </c>
      <c r="IH35" s="9" t="s">
        <v>247</v>
      </c>
      <c r="II35" s="9" t="s">
        <v>248</v>
      </c>
    </row>
    <row r="36" spans="1:243" ht="15.75" thickBot="1">
      <c r="B36" s="24" t="s">
        <v>516</v>
      </c>
      <c r="C36" s="143">
        <f>'2.1 Payback calculator (Neut.)'!C36*'READ ME FIRST!!!'!F43</f>
        <v>0</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row>
    <row r="37" spans="1:243" ht="15.75" thickBot="1">
      <c r="A37" s="144" t="str">
        <f>'2.1 Payback calculator (Neut.)'!A37</f>
        <v>Please specify here</v>
      </c>
      <c r="B37" s="24" t="s">
        <v>517</v>
      </c>
      <c r="C37" s="145">
        <f>'2.1 Payback calculator (Neut.)'!C37</f>
        <v>0</v>
      </c>
      <c r="D37" s="1">
        <f>C37</f>
        <v>0</v>
      </c>
      <c r="E37" s="1">
        <f>D37*(1+$C$36)</f>
        <v>0</v>
      </c>
      <c r="F37" s="1">
        <f t="shared" ref="F37:BB37" si="26">E37*(1+$C$36)</f>
        <v>0</v>
      </c>
      <c r="G37" s="1">
        <f t="shared" si="26"/>
        <v>0</v>
      </c>
      <c r="H37" s="1">
        <f t="shared" si="26"/>
        <v>0</v>
      </c>
      <c r="I37" s="1">
        <f t="shared" si="26"/>
        <v>0</v>
      </c>
      <c r="J37" s="1">
        <f t="shared" si="26"/>
        <v>0</v>
      </c>
      <c r="K37" s="1">
        <f t="shared" si="26"/>
        <v>0</v>
      </c>
      <c r="L37" s="1">
        <f t="shared" si="26"/>
        <v>0</v>
      </c>
      <c r="M37" s="1">
        <f t="shared" si="26"/>
        <v>0</v>
      </c>
      <c r="N37" s="1">
        <f t="shared" si="26"/>
        <v>0</v>
      </c>
      <c r="O37" s="1">
        <f t="shared" si="26"/>
        <v>0</v>
      </c>
      <c r="P37" s="1">
        <f t="shared" si="26"/>
        <v>0</v>
      </c>
      <c r="Q37" s="1">
        <f t="shared" si="26"/>
        <v>0</v>
      </c>
      <c r="R37" s="1">
        <f t="shared" si="26"/>
        <v>0</v>
      </c>
      <c r="S37" s="1">
        <f t="shared" si="26"/>
        <v>0</v>
      </c>
      <c r="T37" s="1">
        <f t="shared" si="26"/>
        <v>0</v>
      </c>
      <c r="U37" s="1">
        <f t="shared" si="26"/>
        <v>0</v>
      </c>
      <c r="V37" s="1">
        <f t="shared" si="26"/>
        <v>0</v>
      </c>
      <c r="W37" s="1">
        <f t="shared" si="26"/>
        <v>0</v>
      </c>
      <c r="X37" s="1">
        <f t="shared" si="26"/>
        <v>0</v>
      </c>
      <c r="Y37" s="1">
        <f t="shared" si="26"/>
        <v>0</v>
      </c>
      <c r="Z37" s="1">
        <f t="shared" si="26"/>
        <v>0</v>
      </c>
      <c r="AA37" s="1">
        <f t="shared" si="26"/>
        <v>0</v>
      </c>
      <c r="AB37" s="1">
        <f t="shared" si="26"/>
        <v>0</v>
      </c>
      <c r="AC37" s="1">
        <f t="shared" si="26"/>
        <v>0</v>
      </c>
      <c r="AD37" s="1">
        <f t="shared" si="26"/>
        <v>0</v>
      </c>
      <c r="AE37" s="1">
        <f t="shared" si="26"/>
        <v>0</v>
      </c>
      <c r="AF37" s="1">
        <f t="shared" si="26"/>
        <v>0</v>
      </c>
      <c r="AG37" s="1">
        <f t="shared" si="26"/>
        <v>0</v>
      </c>
      <c r="AH37" s="1">
        <f t="shared" si="26"/>
        <v>0</v>
      </c>
      <c r="AI37" s="1">
        <f t="shared" si="26"/>
        <v>0</v>
      </c>
      <c r="AJ37" s="1">
        <f t="shared" si="26"/>
        <v>0</v>
      </c>
      <c r="AK37" s="1">
        <f t="shared" si="26"/>
        <v>0</v>
      </c>
      <c r="AL37" s="1">
        <f t="shared" si="26"/>
        <v>0</v>
      </c>
      <c r="AM37" s="1">
        <f t="shared" si="26"/>
        <v>0</v>
      </c>
      <c r="AN37" s="1">
        <f t="shared" si="26"/>
        <v>0</v>
      </c>
      <c r="AO37" s="1">
        <f t="shared" si="26"/>
        <v>0</v>
      </c>
      <c r="AP37" s="1">
        <f t="shared" si="26"/>
        <v>0</v>
      </c>
      <c r="AQ37" s="1">
        <f t="shared" si="26"/>
        <v>0</v>
      </c>
      <c r="AR37" s="1">
        <f t="shared" si="26"/>
        <v>0</v>
      </c>
      <c r="AS37" s="1">
        <f t="shared" si="26"/>
        <v>0</v>
      </c>
      <c r="AT37" s="1">
        <f t="shared" si="26"/>
        <v>0</v>
      </c>
      <c r="AU37" s="1">
        <f t="shared" si="26"/>
        <v>0</v>
      </c>
      <c r="AV37" s="1">
        <f t="shared" si="26"/>
        <v>0</v>
      </c>
      <c r="AW37" s="1">
        <f t="shared" si="26"/>
        <v>0</v>
      </c>
      <c r="AX37" s="1">
        <f t="shared" si="26"/>
        <v>0</v>
      </c>
      <c r="AY37" s="1">
        <f t="shared" si="26"/>
        <v>0</v>
      </c>
      <c r="AZ37" s="1">
        <f t="shared" si="26"/>
        <v>0</v>
      </c>
      <c r="BA37" s="1">
        <f t="shared" si="26"/>
        <v>0</v>
      </c>
      <c r="BB37" s="2">
        <f t="shared" si="26"/>
        <v>0</v>
      </c>
      <c r="BC37" s="1">
        <f t="shared" ref="BC37:CH37" si="27">BB37*$C$39</f>
        <v>0</v>
      </c>
      <c r="BD37" s="1">
        <f t="shared" si="27"/>
        <v>0</v>
      </c>
      <c r="BE37" s="1">
        <f t="shared" si="27"/>
        <v>0</v>
      </c>
      <c r="BF37" s="1">
        <f t="shared" si="27"/>
        <v>0</v>
      </c>
      <c r="BG37" s="1">
        <f t="shared" si="27"/>
        <v>0</v>
      </c>
      <c r="BH37" s="1">
        <f t="shared" si="27"/>
        <v>0</v>
      </c>
      <c r="BI37" s="1">
        <f t="shared" si="27"/>
        <v>0</v>
      </c>
      <c r="BJ37" s="1">
        <f t="shared" si="27"/>
        <v>0</v>
      </c>
      <c r="BK37" s="1">
        <f t="shared" si="27"/>
        <v>0</v>
      </c>
      <c r="BL37" s="1">
        <f t="shared" si="27"/>
        <v>0</v>
      </c>
      <c r="BM37" s="1">
        <f t="shared" si="27"/>
        <v>0</v>
      </c>
      <c r="BN37" s="1">
        <f t="shared" si="27"/>
        <v>0</v>
      </c>
      <c r="BO37" s="1">
        <f t="shared" si="27"/>
        <v>0</v>
      </c>
      <c r="BP37" s="1">
        <f t="shared" si="27"/>
        <v>0</v>
      </c>
      <c r="BQ37" s="1">
        <f t="shared" si="27"/>
        <v>0</v>
      </c>
      <c r="BR37" s="1">
        <f t="shared" si="27"/>
        <v>0</v>
      </c>
      <c r="BS37" s="1">
        <f t="shared" si="27"/>
        <v>0</v>
      </c>
      <c r="BT37" s="1">
        <f t="shared" si="27"/>
        <v>0</v>
      </c>
      <c r="BU37" s="1">
        <f t="shared" si="27"/>
        <v>0</v>
      </c>
      <c r="BV37" s="1">
        <f t="shared" si="27"/>
        <v>0</v>
      </c>
      <c r="BW37" s="1">
        <f t="shared" si="27"/>
        <v>0</v>
      </c>
      <c r="BX37" s="1">
        <f t="shared" si="27"/>
        <v>0</v>
      </c>
      <c r="BY37" s="1">
        <f t="shared" si="27"/>
        <v>0</v>
      </c>
      <c r="BZ37" s="1">
        <f t="shared" si="27"/>
        <v>0</v>
      </c>
      <c r="CA37" s="1">
        <f t="shared" si="27"/>
        <v>0</v>
      </c>
      <c r="CB37" s="1">
        <f t="shared" si="27"/>
        <v>0</v>
      </c>
      <c r="CC37" s="1">
        <f t="shared" si="27"/>
        <v>0</v>
      </c>
      <c r="CD37" s="1">
        <f t="shared" si="27"/>
        <v>0</v>
      </c>
      <c r="CE37" s="1">
        <f t="shared" si="27"/>
        <v>0</v>
      </c>
      <c r="CF37" s="1">
        <f t="shared" si="27"/>
        <v>0</v>
      </c>
      <c r="CG37" s="1">
        <f t="shared" si="27"/>
        <v>0</v>
      </c>
      <c r="CH37" s="1">
        <f t="shared" si="27"/>
        <v>0</v>
      </c>
      <c r="CI37" s="1">
        <f t="shared" ref="CI37:DN37" si="28">CH37*$C$39</f>
        <v>0</v>
      </c>
      <c r="CJ37" s="1">
        <f t="shared" si="28"/>
        <v>0</v>
      </c>
      <c r="CK37" s="1">
        <f t="shared" si="28"/>
        <v>0</v>
      </c>
      <c r="CL37" s="1">
        <f t="shared" si="28"/>
        <v>0</v>
      </c>
      <c r="CM37" s="1">
        <f t="shared" si="28"/>
        <v>0</v>
      </c>
      <c r="CN37" s="1">
        <f t="shared" si="28"/>
        <v>0</v>
      </c>
      <c r="CO37" s="1">
        <f t="shared" si="28"/>
        <v>0</v>
      </c>
      <c r="CP37" s="1">
        <f t="shared" si="28"/>
        <v>0</v>
      </c>
      <c r="CQ37" s="1">
        <f t="shared" si="28"/>
        <v>0</v>
      </c>
      <c r="CR37" s="1">
        <f t="shared" si="28"/>
        <v>0</v>
      </c>
      <c r="CS37" s="1">
        <f t="shared" si="28"/>
        <v>0</v>
      </c>
      <c r="CT37" s="1">
        <f t="shared" si="28"/>
        <v>0</v>
      </c>
      <c r="CU37" s="1">
        <f t="shared" si="28"/>
        <v>0</v>
      </c>
      <c r="CV37" s="1">
        <f t="shared" si="28"/>
        <v>0</v>
      </c>
      <c r="CW37" s="1">
        <f t="shared" si="28"/>
        <v>0</v>
      </c>
      <c r="CX37" s="1">
        <f t="shared" si="28"/>
        <v>0</v>
      </c>
      <c r="CY37" s="1">
        <f t="shared" si="28"/>
        <v>0</v>
      </c>
      <c r="CZ37" s="1">
        <f t="shared" si="28"/>
        <v>0</v>
      </c>
      <c r="DA37" s="1">
        <f t="shared" si="28"/>
        <v>0</v>
      </c>
      <c r="DB37" s="1">
        <f t="shared" si="28"/>
        <v>0</v>
      </c>
      <c r="DC37" s="1">
        <f t="shared" si="28"/>
        <v>0</v>
      </c>
      <c r="DD37" s="1">
        <f t="shared" si="28"/>
        <v>0</v>
      </c>
      <c r="DE37" s="1">
        <f t="shared" si="28"/>
        <v>0</v>
      </c>
      <c r="DF37" s="1">
        <f t="shared" si="28"/>
        <v>0</v>
      </c>
      <c r="DG37" s="1">
        <f t="shared" si="28"/>
        <v>0</v>
      </c>
      <c r="DH37" s="1">
        <f t="shared" si="28"/>
        <v>0</v>
      </c>
      <c r="DI37" s="1">
        <f t="shared" si="28"/>
        <v>0</v>
      </c>
      <c r="DJ37" s="1">
        <f t="shared" si="28"/>
        <v>0</v>
      </c>
      <c r="DK37" s="1">
        <f t="shared" si="28"/>
        <v>0</v>
      </c>
      <c r="DL37" s="1">
        <f t="shared" si="28"/>
        <v>0</v>
      </c>
      <c r="DM37" s="1">
        <f t="shared" si="28"/>
        <v>0</v>
      </c>
      <c r="DN37" s="1">
        <f t="shared" si="28"/>
        <v>0</v>
      </c>
      <c r="DO37" s="1">
        <f t="shared" ref="DO37:ET37" si="29">DN37*$C$39</f>
        <v>0</v>
      </c>
      <c r="DP37" s="1">
        <f t="shared" si="29"/>
        <v>0</v>
      </c>
      <c r="DQ37" s="1">
        <f t="shared" si="29"/>
        <v>0</v>
      </c>
      <c r="DR37" s="1">
        <f t="shared" si="29"/>
        <v>0</v>
      </c>
      <c r="DS37" s="1">
        <f t="shared" si="29"/>
        <v>0</v>
      </c>
      <c r="DT37" s="1">
        <f t="shared" si="29"/>
        <v>0</v>
      </c>
      <c r="DU37" s="1">
        <f t="shared" si="29"/>
        <v>0</v>
      </c>
      <c r="DV37" s="1">
        <f t="shared" si="29"/>
        <v>0</v>
      </c>
      <c r="DW37" s="1">
        <f t="shared" si="29"/>
        <v>0</v>
      </c>
      <c r="DX37" s="1">
        <f t="shared" si="29"/>
        <v>0</v>
      </c>
      <c r="DY37" s="1">
        <f t="shared" si="29"/>
        <v>0</v>
      </c>
      <c r="DZ37" s="1">
        <f t="shared" si="29"/>
        <v>0</v>
      </c>
      <c r="EA37" s="1">
        <f t="shared" si="29"/>
        <v>0</v>
      </c>
      <c r="EB37" s="1">
        <f t="shared" si="29"/>
        <v>0</v>
      </c>
      <c r="EC37" s="1">
        <f t="shared" si="29"/>
        <v>0</v>
      </c>
      <c r="ED37" s="1">
        <f t="shared" si="29"/>
        <v>0</v>
      </c>
      <c r="EE37" s="1">
        <f t="shared" si="29"/>
        <v>0</v>
      </c>
      <c r="EF37" s="1">
        <f t="shared" si="29"/>
        <v>0</v>
      </c>
      <c r="EG37" s="1">
        <f t="shared" si="29"/>
        <v>0</v>
      </c>
      <c r="EH37" s="1">
        <f t="shared" si="29"/>
        <v>0</v>
      </c>
      <c r="EI37" s="1">
        <f t="shared" si="29"/>
        <v>0</v>
      </c>
      <c r="EJ37" s="1">
        <f t="shared" si="29"/>
        <v>0</v>
      </c>
      <c r="EK37" s="1">
        <f t="shared" si="29"/>
        <v>0</v>
      </c>
      <c r="EL37" s="1">
        <f t="shared" si="29"/>
        <v>0</v>
      </c>
      <c r="EM37" s="1">
        <f t="shared" si="29"/>
        <v>0</v>
      </c>
      <c r="EN37" s="1">
        <f t="shared" si="29"/>
        <v>0</v>
      </c>
      <c r="EO37" s="1">
        <f t="shared" si="29"/>
        <v>0</v>
      </c>
      <c r="EP37" s="1">
        <f t="shared" si="29"/>
        <v>0</v>
      </c>
      <c r="EQ37" s="1">
        <f t="shared" si="29"/>
        <v>0</v>
      </c>
      <c r="ER37" s="1">
        <f t="shared" si="29"/>
        <v>0</v>
      </c>
      <c r="ES37" s="1">
        <f t="shared" si="29"/>
        <v>0</v>
      </c>
      <c r="ET37" s="1">
        <f t="shared" si="29"/>
        <v>0</v>
      </c>
      <c r="EU37" s="1">
        <f t="shared" ref="EU37:FZ37" si="30">ET37*$C$39</f>
        <v>0</v>
      </c>
      <c r="EV37" s="1">
        <f t="shared" si="30"/>
        <v>0</v>
      </c>
      <c r="EW37" s="1">
        <f t="shared" si="30"/>
        <v>0</v>
      </c>
      <c r="EX37" s="1">
        <f t="shared" si="30"/>
        <v>0</v>
      </c>
      <c r="EY37" s="1">
        <f t="shared" si="30"/>
        <v>0</v>
      </c>
      <c r="EZ37" s="1">
        <f t="shared" si="30"/>
        <v>0</v>
      </c>
      <c r="FA37" s="1">
        <f t="shared" si="30"/>
        <v>0</v>
      </c>
      <c r="FB37" s="1">
        <f t="shared" si="30"/>
        <v>0</v>
      </c>
      <c r="FC37" s="1">
        <f t="shared" si="30"/>
        <v>0</v>
      </c>
      <c r="FD37" s="1">
        <f t="shared" si="30"/>
        <v>0</v>
      </c>
      <c r="FE37" s="1">
        <f t="shared" si="30"/>
        <v>0</v>
      </c>
      <c r="FF37" s="1">
        <f t="shared" si="30"/>
        <v>0</v>
      </c>
      <c r="FG37" s="1">
        <f t="shared" si="30"/>
        <v>0</v>
      </c>
      <c r="FH37" s="1">
        <f t="shared" si="30"/>
        <v>0</v>
      </c>
      <c r="FI37" s="1">
        <f t="shared" si="30"/>
        <v>0</v>
      </c>
      <c r="FJ37" s="1">
        <f t="shared" si="30"/>
        <v>0</v>
      </c>
      <c r="FK37" s="1">
        <f t="shared" si="30"/>
        <v>0</v>
      </c>
      <c r="FL37" s="1">
        <f t="shared" si="30"/>
        <v>0</v>
      </c>
      <c r="FM37" s="1">
        <f t="shared" si="30"/>
        <v>0</v>
      </c>
      <c r="FN37" s="1">
        <f t="shared" si="30"/>
        <v>0</v>
      </c>
      <c r="FO37" s="1">
        <f t="shared" si="30"/>
        <v>0</v>
      </c>
      <c r="FP37" s="1">
        <f t="shared" si="30"/>
        <v>0</v>
      </c>
      <c r="FQ37" s="1">
        <f t="shared" si="30"/>
        <v>0</v>
      </c>
      <c r="FR37" s="1">
        <f t="shared" si="30"/>
        <v>0</v>
      </c>
      <c r="FS37" s="1">
        <f t="shared" si="30"/>
        <v>0</v>
      </c>
      <c r="FT37" s="1">
        <f t="shared" si="30"/>
        <v>0</v>
      </c>
      <c r="FU37" s="1">
        <f t="shared" si="30"/>
        <v>0</v>
      </c>
      <c r="FV37" s="1">
        <f t="shared" si="30"/>
        <v>0</v>
      </c>
      <c r="FW37" s="1">
        <f t="shared" si="30"/>
        <v>0</v>
      </c>
      <c r="FX37" s="1">
        <f t="shared" si="30"/>
        <v>0</v>
      </c>
      <c r="FY37" s="1">
        <f t="shared" si="30"/>
        <v>0</v>
      </c>
      <c r="FZ37" s="1">
        <f t="shared" si="30"/>
        <v>0</v>
      </c>
      <c r="GA37" s="1">
        <f t="shared" ref="GA37:HF37" si="31">FZ37*$C$39</f>
        <v>0</v>
      </c>
      <c r="GB37" s="1">
        <f t="shared" si="31"/>
        <v>0</v>
      </c>
      <c r="GC37" s="1">
        <f t="shared" si="31"/>
        <v>0</v>
      </c>
      <c r="GD37" s="1">
        <f t="shared" si="31"/>
        <v>0</v>
      </c>
      <c r="GE37" s="1">
        <f t="shared" si="31"/>
        <v>0</v>
      </c>
      <c r="GF37" s="1">
        <f t="shared" si="31"/>
        <v>0</v>
      </c>
      <c r="GG37" s="1">
        <f t="shared" si="31"/>
        <v>0</v>
      </c>
      <c r="GH37" s="1">
        <f t="shared" si="31"/>
        <v>0</v>
      </c>
      <c r="GI37" s="1">
        <f t="shared" si="31"/>
        <v>0</v>
      </c>
      <c r="GJ37" s="1">
        <f t="shared" si="31"/>
        <v>0</v>
      </c>
      <c r="GK37" s="1">
        <f t="shared" si="31"/>
        <v>0</v>
      </c>
      <c r="GL37" s="1">
        <f t="shared" si="31"/>
        <v>0</v>
      </c>
      <c r="GM37" s="1">
        <f t="shared" si="31"/>
        <v>0</v>
      </c>
      <c r="GN37" s="1">
        <f t="shared" si="31"/>
        <v>0</v>
      </c>
      <c r="GO37" s="1">
        <f t="shared" si="31"/>
        <v>0</v>
      </c>
      <c r="GP37" s="1">
        <f t="shared" si="31"/>
        <v>0</v>
      </c>
      <c r="GQ37" s="1">
        <f t="shared" si="31"/>
        <v>0</v>
      </c>
      <c r="GR37" s="1">
        <f t="shared" si="31"/>
        <v>0</v>
      </c>
      <c r="GS37" s="1">
        <f t="shared" si="31"/>
        <v>0</v>
      </c>
      <c r="GT37" s="1">
        <f t="shared" si="31"/>
        <v>0</v>
      </c>
      <c r="GU37" s="1">
        <f t="shared" si="31"/>
        <v>0</v>
      </c>
      <c r="GV37" s="1">
        <f t="shared" si="31"/>
        <v>0</v>
      </c>
      <c r="GW37" s="1">
        <f t="shared" si="31"/>
        <v>0</v>
      </c>
      <c r="GX37" s="1">
        <f t="shared" si="31"/>
        <v>0</v>
      </c>
      <c r="GY37" s="1">
        <f t="shared" si="31"/>
        <v>0</v>
      </c>
      <c r="GZ37" s="1">
        <f t="shared" si="31"/>
        <v>0</v>
      </c>
      <c r="HA37" s="1">
        <f t="shared" si="31"/>
        <v>0</v>
      </c>
      <c r="HB37" s="1">
        <f t="shared" si="31"/>
        <v>0</v>
      </c>
      <c r="HC37" s="1">
        <f t="shared" si="31"/>
        <v>0</v>
      </c>
      <c r="HD37" s="1">
        <f t="shared" si="31"/>
        <v>0</v>
      </c>
      <c r="HE37" s="1">
        <f t="shared" si="31"/>
        <v>0</v>
      </c>
      <c r="HF37" s="1">
        <f t="shared" si="31"/>
        <v>0</v>
      </c>
      <c r="HG37" s="1">
        <f t="shared" ref="HG37:II37" si="32">HF37*$C$39</f>
        <v>0</v>
      </c>
      <c r="HH37" s="1">
        <f t="shared" si="32"/>
        <v>0</v>
      </c>
      <c r="HI37" s="1">
        <f t="shared" si="32"/>
        <v>0</v>
      </c>
      <c r="HJ37" s="1">
        <f t="shared" si="32"/>
        <v>0</v>
      </c>
      <c r="HK37" s="1">
        <f t="shared" si="32"/>
        <v>0</v>
      </c>
      <c r="HL37" s="1">
        <f t="shared" si="32"/>
        <v>0</v>
      </c>
      <c r="HM37" s="1">
        <f t="shared" si="32"/>
        <v>0</v>
      </c>
      <c r="HN37" s="1">
        <f t="shared" si="32"/>
        <v>0</v>
      </c>
      <c r="HO37" s="1">
        <f t="shared" si="32"/>
        <v>0</v>
      </c>
      <c r="HP37" s="1">
        <f t="shared" si="32"/>
        <v>0</v>
      </c>
      <c r="HQ37" s="1">
        <f t="shared" si="32"/>
        <v>0</v>
      </c>
      <c r="HR37" s="1">
        <f t="shared" si="32"/>
        <v>0</v>
      </c>
      <c r="HS37" s="1">
        <f t="shared" si="32"/>
        <v>0</v>
      </c>
      <c r="HT37" s="1">
        <f t="shared" si="32"/>
        <v>0</v>
      </c>
      <c r="HU37" s="1">
        <f t="shared" si="32"/>
        <v>0</v>
      </c>
      <c r="HV37" s="1">
        <f t="shared" si="32"/>
        <v>0</v>
      </c>
      <c r="HW37" s="1">
        <f t="shared" si="32"/>
        <v>0</v>
      </c>
      <c r="HX37" s="1">
        <f t="shared" si="32"/>
        <v>0</v>
      </c>
      <c r="HY37" s="1">
        <f t="shared" si="32"/>
        <v>0</v>
      </c>
      <c r="HZ37" s="1">
        <f t="shared" si="32"/>
        <v>0</v>
      </c>
      <c r="IA37" s="1">
        <f t="shared" si="32"/>
        <v>0</v>
      </c>
      <c r="IB37" s="1">
        <f t="shared" si="32"/>
        <v>0</v>
      </c>
      <c r="IC37" s="1">
        <f t="shared" si="32"/>
        <v>0</v>
      </c>
      <c r="ID37" s="1">
        <f t="shared" si="32"/>
        <v>0</v>
      </c>
      <c r="IE37" s="1">
        <f t="shared" si="32"/>
        <v>0</v>
      </c>
      <c r="IF37" s="1">
        <f t="shared" si="32"/>
        <v>0</v>
      </c>
      <c r="IG37" s="1">
        <f t="shared" si="32"/>
        <v>0</v>
      </c>
      <c r="IH37" s="1">
        <f t="shared" si="32"/>
        <v>0</v>
      </c>
      <c r="II37" s="1">
        <f t="shared" si="32"/>
        <v>0</v>
      </c>
    </row>
    <row r="38" spans="1:243" ht="15.75" thickBot="1">
      <c r="B38" s="24" t="s">
        <v>421</v>
      </c>
      <c r="C38" s="484"/>
      <c r="D38" s="6">
        <f t="shared" ref="D38:BB38" si="33">$G$10*D37</f>
        <v>0</v>
      </c>
      <c r="E38" s="6">
        <f t="shared" si="33"/>
        <v>0</v>
      </c>
      <c r="F38" s="6">
        <f t="shared" si="33"/>
        <v>0</v>
      </c>
      <c r="G38" s="6">
        <f t="shared" si="33"/>
        <v>0</v>
      </c>
      <c r="H38" s="6">
        <f t="shared" si="33"/>
        <v>0</v>
      </c>
      <c r="I38" s="6">
        <f t="shared" si="33"/>
        <v>0</v>
      </c>
      <c r="J38" s="6">
        <f t="shared" si="33"/>
        <v>0</v>
      </c>
      <c r="K38" s="6">
        <f t="shared" si="33"/>
        <v>0</v>
      </c>
      <c r="L38" s="6">
        <f t="shared" si="33"/>
        <v>0</v>
      </c>
      <c r="M38" s="6">
        <f t="shared" si="33"/>
        <v>0</v>
      </c>
      <c r="N38" s="6">
        <f t="shared" si="33"/>
        <v>0</v>
      </c>
      <c r="O38" s="6">
        <f t="shared" si="33"/>
        <v>0</v>
      </c>
      <c r="P38" s="6">
        <f t="shared" si="33"/>
        <v>0</v>
      </c>
      <c r="Q38" s="6">
        <f t="shared" si="33"/>
        <v>0</v>
      </c>
      <c r="R38" s="6">
        <f t="shared" si="33"/>
        <v>0</v>
      </c>
      <c r="S38" s="6">
        <f t="shared" si="33"/>
        <v>0</v>
      </c>
      <c r="T38" s="6">
        <f t="shared" si="33"/>
        <v>0</v>
      </c>
      <c r="U38" s="6">
        <f t="shared" si="33"/>
        <v>0</v>
      </c>
      <c r="V38" s="6">
        <f t="shared" si="33"/>
        <v>0</v>
      </c>
      <c r="W38" s="6">
        <f t="shared" si="33"/>
        <v>0</v>
      </c>
      <c r="X38" s="6">
        <f t="shared" si="33"/>
        <v>0</v>
      </c>
      <c r="Y38" s="6">
        <f t="shared" si="33"/>
        <v>0</v>
      </c>
      <c r="Z38" s="6">
        <f t="shared" si="33"/>
        <v>0</v>
      </c>
      <c r="AA38" s="6">
        <f t="shared" si="33"/>
        <v>0</v>
      </c>
      <c r="AB38" s="6">
        <f t="shared" si="33"/>
        <v>0</v>
      </c>
      <c r="AC38" s="6">
        <f t="shared" si="33"/>
        <v>0</v>
      </c>
      <c r="AD38" s="6">
        <f t="shared" si="33"/>
        <v>0</v>
      </c>
      <c r="AE38" s="6">
        <f t="shared" si="33"/>
        <v>0</v>
      </c>
      <c r="AF38" s="6">
        <f t="shared" si="33"/>
        <v>0</v>
      </c>
      <c r="AG38" s="6">
        <f t="shared" si="33"/>
        <v>0</v>
      </c>
      <c r="AH38" s="6">
        <f t="shared" si="33"/>
        <v>0</v>
      </c>
      <c r="AI38" s="6">
        <f t="shared" si="33"/>
        <v>0</v>
      </c>
      <c r="AJ38" s="6">
        <f t="shared" si="33"/>
        <v>0</v>
      </c>
      <c r="AK38" s="6">
        <f t="shared" si="33"/>
        <v>0</v>
      </c>
      <c r="AL38" s="6">
        <f t="shared" si="33"/>
        <v>0</v>
      </c>
      <c r="AM38" s="6">
        <f t="shared" si="33"/>
        <v>0</v>
      </c>
      <c r="AN38" s="6">
        <f t="shared" si="33"/>
        <v>0</v>
      </c>
      <c r="AO38" s="6">
        <f t="shared" si="33"/>
        <v>0</v>
      </c>
      <c r="AP38" s="6">
        <f t="shared" si="33"/>
        <v>0</v>
      </c>
      <c r="AQ38" s="6">
        <f t="shared" si="33"/>
        <v>0</v>
      </c>
      <c r="AR38" s="6">
        <f t="shared" si="33"/>
        <v>0</v>
      </c>
      <c r="AS38" s="6">
        <f t="shared" si="33"/>
        <v>0</v>
      </c>
      <c r="AT38" s="6">
        <f t="shared" si="33"/>
        <v>0</v>
      </c>
      <c r="AU38" s="6">
        <f t="shared" si="33"/>
        <v>0</v>
      </c>
      <c r="AV38" s="6">
        <f t="shared" si="33"/>
        <v>0</v>
      </c>
      <c r="AW38" s="6">
        <f t="shared" si="33"/>
        <v>0</v>
      </c>
      <c r="AX38" s="6">
        <f t="shared" si="33"/>
        <v>0</v>
      </c>
      <c r="AY38" s="6">
        <f t="shared" si="33"/>
        <v>0</v>
      </c>
      <c r="AZ38" s="6">
        <f t="shared" si="33"/>
        <v>0</v>
      </c>
      <c r="BA38" s="6">
        <f t="shared" si="33"/>
        <v>0</v>
      </c>
      <c r="BB38" s="7">
        <f t="shared" si="33"/>
        <v>0</v>
      </c>
      <c r="BC38" s="3" t="e">
        <f>#REF!*BC37</f>
        <v>#REF!</v>
      </c>
      <c r="BD38" s="3" t="e">
        <f>#REF!*BD37</f>
        <v>#REF!</v>
      </c>
      <c r="BE38" s="3" t="e">
        <f>#REF!*BE37</f>
        <v>#REF!</v>
      </c>
      <c r="BF38" s="3" t="e">
        <f>#REF!*BF37</f>
        <v>#REF!</v>
      </c>
      <c r="BG38" s="3" t="e">
        <f>#REF!*BG37</f>
        <v>#REF!</v>
      </c>
      <c r="BH38" s="3" t="e">
        <f>#REF!*BH37</f>
        <v>#REF!</v>
      </c>
      <c r="BI38" s="3" t="e">
        <f>#REF!*BI37</f>
        <v>#REF!</v>
      </c>
      <c r="BJ38" s="3" t="e">
        <f>#REF!*BJ37</f>
        <v>#REF!</v>
      </c>
      <c r="BK38" s="3" t="e">
        <f>#REF!*BK37</f>
        <v>#REF!</v>
      </c>
      <c r="BL38" s="3" t="e">
        <f>#REF!*BL37</f>
        <v>#REF!</v>
      </c>
      <c r="BM38" s="3" t="e">
        <f>#REF!*BM37</f>
        <v>#REF!</v>
      </c>
      <c r="BN38" s="3" t="e">
        <f>#REF!*BN37</f>
        <v>#REF!</v>
      </c>
      <c r="BO38" s="3" t="e">
        <f>#REF!*BO37</f>
        <v>#REF!</v>
      </c>
      <c r="BP38" s="3" t="e">
        <f>#REF!*BP37</f>
        <v>#REF!</v>
      </c>
      <c r="BQ38" s="3" t="e">
        <f>#REF!*BQ37</f>
        <v>#REF!</v>
      </c>
      <c r="BR38" s="3" t="e">
        <f>#REF!*BR37</f>
        <v>#REF!</v>
      </c>
      <c r="BS38" s="3" t="e">
        <f>#REF!*BS37</f>
        <v>#REF!</v>
      </c>
      <c r="BT38" s="3" t="e">
        <f>#REF!*BT37</f>
        <v>#REF!</v>
      </c>
      <c r="BU38" s="3" t="e">
        <f>#REF!*BU37</f>
        <v>#REF!</v>
      </c>
      <c r="BV38" s="3" t="e">
        <f>#REF!*BV37</f>
        <v>#REF!</v>
      </c>
      <c r="BW38" s="3" t="e">
        <f>#REF!*BW37</f>
        <v>#REF!</v>
      </c>
      <c r="BX38" s="3" t="e">
        <f>#REF!*BX37</f>
        <v>#REF!</v>
      </c>
      <c r="BY38" s="3" t="e">
        <f>#REF!*BY37</f>
        <v>#REF!</v>
      </c>
      <c r="BZ38" s="3" t="e">
        <f>#REF!*BZ37</f>
        <v>#REF!</v>
      </c>
      <c r="CA38" s="3" t="e">
        <f>#REF!*CA37</f>
        <v>#REF!</v>
      </c>
      <c r="CB38" s="3" t="e">
        <f>#REF!*CB37</f>
        <v>#REF!</v>
      </c>
      <c r="CC38" s="3" t="e">
        <f>#REF!*CC37</f>
        <v>#REF!</v>
      </c>
      <c r="CD38" s="3" t="e">
        <f>#REF!*CD37</f>
        <v>#REF!</v>
      </c>
      <c r="CE38" s="3" t="e">
        <f>#REF!*CE37</f>
        <v>#REF!</v>
      </c>
      <c r="CF38" s="3" t="e">
        <f>#REF!*CF37</f>
        <v>#REF!</v>
      </c>
      <c r="CG38" s="3" t="e">
        <f>#REF!*CG37</f>
        <v>#REF!</v>
      </c>
      <c r="CH38" s="3" t="e">
        <f>#REF!*CH37</f>
        <v>#REF!</v>
      </c>
      <c r="CI38" s="3" t="e">
        <f>#REF!*CI37</f>
        <v>#REF!</v>
      </c>
      <c r="CJ38" s="3" t="e">
        <f>#REF!*CJ37</f>
        <v>#REF!</v>
      </c>
      <c r="CK38" s="3" t="e">
        <f>#REF!*CK37</f>
        <v>#REF!</v>
      </c>
      <c r="CL38" s="3" t="e">
        <f>#REF!*CL37</f>
        <v>#REF!</v>
      </c>
      <c r="CM38" s="3" t="e">
        <f>#REF!*CM37</f>
        <v>#REF!</v>
      </c>
      <c r="CN38" s="3" t="e">
        <f>#REF!*CN37</f>
        <v>#REF!</v>
      </c>
      <c r="CO38" s="3" t="e">
        <f>#REF!*CO37</f>
        <v>#REF!</v>
      </c>
      <c r="CP38" s="3" t="e">
        <f>#REF!*CP37</f>
        <v>#REF!</v>
      </c>
      <c r="CQ38" s="3" t="e">
        <f>#REF!*CQ37</f>
        <v>#REF!</v>
      </c>
      <c r="CR38" s="3" t="e">
        <f>#REF!*CR37</f>
        <v>#REF!</v>
      </c>
      <c r="CS38" s="3" t="e">
        <f>#REF!*CS37</f>
        <v>#REF!</v>
      </c>
      <c r="CT38" s="3" t="e">
        <f>#REF!*CT37</f>
        <v>#REF!</v>
      </c>
      <c r="CU38" s="3" t="e">
        <f>#REF!*CU37</f>
        <v>#REF!</v>
      </c>
      <c r="CV38" s="3" t="e">
        <f>#REF!*CV37</f>
        <v>#REF!</v>
      </c>
      <c r="CW38" s="3" t="e">
        <f>#REF!*CW37</f>
        <v>#REF!</v>
      </c>
      <c r="CX38" s="3" t="e">
        <f>#REF!*CX37</f>
        <v>#REF!</v>
      </c>
      <c r="CY38" s="3" t="e">
        <f>#REF!*CY37</f>
        <v>#REF!</v>
      </c>
      <c r="CZ38" s="3" t="e">
        <f>#REF!*CZ37</f>
        <v>#REF!</v>
      </c>
      <c r="DA38" s="3" t="e">
        <f>#REF!*DA37</f>
        <v>#REF!</v>
      </c>
      <c r="DB38" s="3" t="e">
        <f>#REF!*DB37</f>
        <v>#REF!</v>
      </c>
      <c r="DC38" s="3" t="e">
        <f>#REF!*DC37</f>
        <v>#REF!</v>
      </c>
      <c r="DD38" s="3" t="e">
        <f>#REF!*DD37</f>
        <v>#REF!</v>
      </c>
      <c r="DE38" s="3" t="e">
        <f>#REF!*DE37</f>
        <v>#REF!</v>
      </c>
      <c r="DF38" s="3" t="e">
        <f>#REF!*DF37</f>
        <v>#REF!</v>
      </c>
      <c r="DG38" s="3" t="e">
        <f>#REF!*DG37</f>
        <v>#REF!</v>
      </c>
      <c r="DH38" s="3" t="e">
        <f>#REF!*DH37</f>
        <v>#REF!</v>
      </c>
      <c r="DI38" s="3" t="e">
        <f>#REF!*DI37</f>
        <v>#REF!</v>
      </c>
      <c r="DJ38" s="3" t="e">
        <f>#REF!*DJ37</f>
        <v>#REF!</v>
      </c>
      <c r="DK38" s="3" t="e">
        <f>#REF!*DK37</f>
        <v>#REF!</v>
      </c>
      <c r="DL38" s="3" t="e">
        <f>#REF!*DL37</f>
        <v>#REF!</v>
      </c>
      <c r="DM38" s="3" t="e">
        <f>#REF!*DM37</f>
        <v>#REF!</v>
      </c>
      <c r="DN38" s="3" t="e">
        <f>#REF!*DN37</f>
        <v>#REF!</v>
      </c>
      <c r="DO38" s="3" t="e">
        <f>#REF!*DO37</f>
        <v>#REF!</v>
      </c>
      <c r="DP38" s="3" t="e">
        <f>#REF!*DP37</f>
        <v>#REF!</v>
      </c>
      <c r="DQ38" s="3" t="e">
        <f>#REF!*DQ37</f>
        <v>#REF!</v>
      </c>
      <c r="DR38" s="3" t="e">
        <f>#REF!*DR37</f>
        <v>#REF!</v>
      </c>
      <c r="DS38" s="3" t="e">
        <f>#REF!*DS37</f>
        <v>#REF!</v>
      </c>
      <c r="DT38" s="3" t="e">
        <f>#REF!*DT37</f>
        <v>#REF!</v>
      </c>
      <c r="DU38" s="3" t="e">
        <f>#REF!*DU37</f>
        <v>#REF!</v>
      </c>
      <c r="DV38" s="3" t="e">
        <f>#REF!*DV37</f>
        <v>#REF!</v>
      </c>
      <c r="DW38" s="3" t="e">
        <f>#REF!*DW37</f>
        <v>#REF!</v>
      </c>
      <c r="DX38" s="3" t="e">
        <f>#REF!*DX37</f>
        <v>#REF!</v>
      </c>
      <c r="DY38" s="3" t="e">
        <f>#REF!*DY37</f>
        <v>#REF!</v>
      </c>
      <c r="DZ38" s="3" t="e">
        <f>#REF!*DZ37</f>
        <v>#REF!</v>
      </c>
      <c r="EA38" s="3" t="e">
        <f>#REF!*EA37</f>
        <v>#REF!</v>
      </c>
      <c r="EB38" s="3" t="e">
        <f>#REF!*EB37</f>
        <v>#REF!</v>
      </c>
      <c r="EC38" s="3" t="e">
        <f>#REF!*EC37</f>
        <v>#REF!</v>
      </c>
      <c r="ED38" s="3" t="e">
        <f>#REF!*ED37</f>
        <v>#REF!</v>
      </c>
      <c r="EE38" s="3" t="e">
        <f>#REF!*EE37</f>
        <v>#REF!</v>
      </c>
      <c r="EF38" s="3" t="e">
        <f>#REF!*EF37</f>
        <v>#REF!</v>
      </c>
      <c r="EG38" s="3" t="e">
        <f>#REF!*EG37</f>
        <v>#REF!</v>
      </c>
      <c r="EH38" s="3" t="e">
        <f>#REF!*EH37</f>
        <v>#REF!</v>
      </c>
      <c r="EI38" s="3" t="e">
        <f>#REF!*EI37</f>
        <v>#REF!</v>
      </c>
      <c r="EJ38" s="3" t="e">
        <f>#REF!*EJ37</f>
        <v>#REF!</v>
      </c>
      <c r="EK38" s="3" t="e">
        <f>#REF!*EK37</f>
        <v>#REF!</v>
      </c>
      <c r="EL38" s="3" t="e">
        <f>#REF!*EL37</f>
        <v>#REF!</v>
      </c>
      <c r="EM38" s="3" t="e">
        <f>#REF!*EM37</f>
        <v>#REF!</v>
      </c>
      <c r="EN38" s="3" t="e">
        <f>#REF!*EN37</f>
        <v>#REF!</v>
      </c>
      <c r="EO38" s="3" t="e">
        <f>#REF!*EO37</f>
        <v>#REF!</v>
      </c>
      <c r="EP38" s="3" t="e">
        <f>#REF!*EP37</f>
        <v>#REF!</v>
      </c>
      <c r="EQ38" s="3" t="e">
        <f>#REF!*EQ37</f>
        <v>#REF!</v>
      </c>
      <c r="ER38" s="3" t="e">
        <f>#REF!*ER37</f>
        <v>#REF!</v>
      </c>
      <c r="ES38" s="3" t="e">
        <f>#REF!*ES37</f>
        <v>#REF!</v>
      </c>
      <c r="ET38" s="3" t="e">
        <f>#REF!*ET37</f>
        <v>#REF!</v>
      </c>
      <c r="EU38" s="3" t="e">
        <f>#REF!*EU37</f>
        <v>#REF!</v>
      </c>
      <c r="EV38" s="3" t="e">
        <f>#REF!*EV37</f>
        <v>#REF!</v>
      </c>
      <c r="EW38" s="3" t="e">
        <f>#REF!*EW37</f>
        <v>#REF!</v>
      </c>
      <c r="EX38" s="3" t="e">
        <f>#REF!*EX37</f>
        <v>#REF!</v>
      </c>
      <c r="EY38" s="3" t="e">
        <f>#REF!*EY37</f>
        <v>#REF!</v>
      </c>
      <c r="EZ38" s="3" t="e">
        <f>#REF!*EZ37</f>
        <v>#REF!</v>
      </c>
      <c r="FA38" s="3" t="e">
        <f>#REF!*FA37</f>
        <v>#REF!</v>
      </c>
      <c r="FB38" s="3" t="e">
        <f>#REF!*FB37</f>
        <v>#REF!</v>
      </c>
      <c r="FC38" s="3" t="e">
        <f>#REF!*FC37</f>
        <v>#REF!</v>
      </c>
      <c r="FD38" s="3" t="e">
        <f>#REF!*FD37</f>
        <v>#REF!</v>
      </c>
      <c r="FE38" s="3" t="e">
        <f>#REF!*FE37</f>
        <v>#REF!</v>
      </c>
      <c r="FF38" s="3" t="e">
        <f>#REF!*FF37</f>
        <v>#REF!</v>
      </c>
      <c r="FG38" s="3" t="e">
        <f>#REF!*FG37</f>
        <v>#REF!</v>
      </c>
      <c r="FH38" s="3" t="e">
        <f>#REF!*FH37</f>
        <v>#REF!</v>
      </c>
      <c r="FI38" s="3" t="e">
        <f>#REF!*FI37</f>
        <v>#REF!</v>
      </c>
      <c r="FJ38" s="3" t="e">
        <f>#REF!*FJ37</f>
        <v>#REF!</v>
      </c>
      <c r="FK38" s="3" t="e">
        <f>#REF!*FK37</f>
        <v>#REF!</v>
      </c>
      <c r="FL38" s="3" t="e">
        <f>#REF!*FL37</f>
        <v>#REF!</v>
      </c>
      <c r="FM38" s="3" t="e">
        <f>#REF!*FM37</f>
        <v>#REF!</v>
      </c>
      <c r="FN38" s="3" t="e">
        <f>#REF!*FN37</f>
        <v>#REF!</v>
      </c>
      <c r="FO38" s="3" t="e">
        <f>#REF!*FO37</f>
        <v>#REF!</v>
      </c>
      <c r="FP38" s="3" t="e">
        <f>#REF!*FP37</f>
        <v>#REF!</v>
      </c>
      <c r="FQ38" s="3" t="e">
        <f>#REF!*FQ37</f>
        <v>#REF!</v>
      </c>
      <c r="FR38" s="3" t="e">
        <f>#REF!*FR37</f>
        <v>#REF!</v>
      </c>
      <c r="FS38" s="3" t="e">
        <f>#REF!*FS37</f>
        <v>#REF!</v>
      </c>
      <c r="FT38" s="3" t="e">
        <f>#REF!*FT37</f>
        <v>#REF!</v>
      </c>
      <c r="FU38" s="3" t="e">
        <f>#REF!*FU37</f>
        <v>#REF!</v>
      </c>
      <c r="FV38" s="3" t="e">
        <f>#REF!*FV37</f>
        <v>#REF!</v>
      </c>
      <c r="FW38" s="3" t="e">
        <f>#REF!*FW37</f>
        <v>#REF!</v>
      </c>
      <c r="FX38" s="3" t="e">
        <f>#REF!*FX37</f>
        <v>#REF!</v>
      </c>
      <c r="FY38" s="3" t="e">
        <f>#REF!*FY37</f>
        <v>#REF!</v>
      </c>
      <c r="FZ38" s="3" t="e">
        <f>#REF!*FZ37</f>
        <v>#REF!</v>
      </c>
      <c r="GA38" s="3" t="e">
        <f>#REF!*GA37</f>
        <v>#REF!</v>
      </c>
      <c r="GB38" s="3" t="e">
        <f>#REF!*GB37</f>
        <v>#REF!</v>
      </c>
      <c r="GC38" s="3" t="e">
        <f>#REF!*GC37</f>
        <v>#REF!</v>
      </c>
      <c r="GD38" s="3" t="e">
        <f>#REF!*GD37</f>
        <v>#REF!</v>
      </c>
      <c r="GE38" s="3" t="e">
        <f>#REF!*GE37</f>
        <v>#REF!</v>
      </c>
      <c r="GF38" s="3" t="e">
        <f>#REF!*GF37</f>
        <v>#REF!</v>
      </c>
      <c r="GG38" s="3" t="e">
        <f>#REF!*GG37</f>
        <v>#REF!</v>
      </c>
      <c r="GH38" s="3" t="e">
        <f>#REF!*GH37</f>
        <v>#REF!</v>
      </c>
      <c r="GI38" s="3" t="e">
        <f>#REF!*GI37</f>
        <v>#REF!</v>
      </c>
      <c r="GJ38" s="3" t="e">
        <f>#REF!*GJ37</f>
        <v>#REF!</v>
      </c>
      <c r="GK38" s="3" t="e">
        <f>#REF!*GK37</f>
        <v>#REF!</v>
      </c>
      <c r="GL38" s="3" t="e">
        <f>#REF!*GL37</f>
        <v>#REF!</v>
      </c>
      <c r="GM38" s="3" t="e">
        <f>#REF!*GM37</f>
        <v>#REF!</v>
      </c>
      <c r="GN38" s="3" t="e">
        <f>#REF!*GN37</f>
        <v>#REF!</v>
      </c>
      <c r="GO38" s="3" t="e">
        <f>#REF!*GO37</f>
        <v>#REF!</v>
      </c>
      <c r="GP38" s="3" t="e">
        <f>#REF!*GP37</f>
        <v>#REF!</v>
      </c>
      <c r="GQ38" s="3" t="e">
        <f>#REF!*GQ37</f>
        <v>#REF!</v>
      </c>
      <c r="GR38" s="3" t="e">
        <f>#REF!*GR37</f>
        <v>#REF!</v>
      </c>
      <c r="GS38" s="3" t="e">
        <f>#REF!*GS37</f>
        <v>#REF!</v>
      </c>
      <c r="GT38" s="3" t="e">
        <f>#REF!*GT37</f>
        <v>#REF!</v>
      </c>
      <c r="GU38" s="3" t="e">
        <f>#REF!*GU37</f>
        <v>#REF!</v>
      </c>
      <c r="GV38" s="3" t="e">
        <f>#REF!*GV37</f>
        <v>#REF!</v>
      </c>
      <c r="GW38" s="3" t="e">
        <f>#REF!*GW37</f>
        <v>#REF!</v>
      </c>
      <c r="GX38" s="3" t="e">
        <f>#REF!*GX37</f>
        <v>#REF!</v>
      </c>
      <c r="GY38" s="3" t="e">
        <f>#REF!*GY37</f>
        <v>#REF!</v>
      </c>
      <c r="GZ38" s="3" t="e">
        <f>#REF!*GZ37</f>
        <v>#REF!</v>
      </c>
      <c r="HA38" s="3" t="e">
        <f>#REF!*HA37</f>
        <v>#REF!</v>
      </c>
      <c r="HB38" s="3" t="e">
        <f>#REF!*HB37</f>
        <v>#REF!</v>
      </c>
      <c r="HC38" s="3" t="e">
        <f>#REF!*HC37</f>
        <v>#REF!</v>
      </c>
      <c r="HD38" s="3" t="e">
        <f>#REF!*HD37</f>
        <v>#REF!</v>
      </c>
      <c r="HE38" s="3" t="e">
        <f>#REF!*HE37</f>
        <v>#REF!</v>
      </c>
      <c r="HF38" s="3" t="e">
        <f>#REF!*HF37</f>
        <v>#REF!</v>
      </c>
      <c r="HG38" s="3" t="e">
        <f>#REF!*HG37</f>
        <v>#REF!</v>
      </c>
      <c r="HH38" s="3" t="e">
        <f>#REF!*HH37</f>
        <v>#REF!</v>
      </c>
      <c r="HI38" s="3" t="e">
        <f>#REF!*HI37</f>
        <v>#REF!</v>
      </c>
      <c r="HJ38" s="3" t="e">
        <f>#REF!*HJ37</f>
        <v>#REF!</v>
      </c>
      <c r="HK38" s="3" t="e">
        <f>#REF!*HK37</f>
        <v>#REF!</v>
      </c>
      <c r="HL38" s="3" t="e">
        <f>#REF!*HL37</f>
        <v>#REF!</v>
      </c>
      <c r="HM38" s="3" t="e">
        <f>#REF!*HM37</f>
        <v>#REF!</v>
      </c>
      <c r="HN38" s="3" t="e">
        <f>#REF!*HN37</f>
        <v>#REF!</v>
      </c>
      <c r="HO38" s="3" t="e">
        <f>#REF!*HO37</f>
        <v>#REF!</v>
      </c>
      <c r="HP38" s="3" t="e">
        <f>#REF!*HP37</f>
        <v>#REF!</v>
      </c>
      <c r="HQ38" s="3" t="e">
        <f>#REF!*HQ37</f>
        <v>#REF!</v>
      </c>
      <c r="HR38" s="3" t="e">
        <f>#REF!*HR37</f>
        <v>#REF!</v>
      </c>
      <c r="HS38" s="3" t="e">
        <f>#REF!*HS37</f>
        <v>#REF!</v>
      </c>
      <c r="HT38" s="3" t="e">
        <f>#REF!*HT37</f>
        <v>#REF!</v>
      </c>
      <c r="HU38" s="3" t="e">
        <f>#REF!*HU37</f>
        <v>#REF!</v>
      </c>
      <c r="HV38" s="3" t="e">
        <f>#REF!*HV37</f>
        <v>#REF!</v>
      </c>
      <c r="HW38" s="3" t="e">
        <f>#REF!*HW37</f>
        <v>#REF!</v>
      </c>
      <c r="HX38" s="3" t="e">
        <f>#REF!*HX37</f>
        <v>#REF!</v>
      </c>
      <c r="HY38" s="3" t="e">
        <f>#REF!*HY37</f>
        <v>#REF!</v>
      </c>
      <c r="HZ38" s="3" t="e">
        <f>#REF!*HZ37</f>
        <v>#REF!</v>
      </c>
      <c r="IA38" s="3" t="e">
        <f>#REF!*IA37</f>
        <v>#REF!</v>
      </c>
      <c r="IB38" s="3" t="e">
        <f>#REF!*IB37</f>
        <v>#REF!</v>
      </c>
      <c r="IC38" s="3" t="e">
        <f>#REF!*IC37</f>
        <v>#REF!</v>
      </c>
      <c r="ID38" s="3" t="e">
        <f>#REF!*ID37</f>
        <v>#REF!</v>
      </c>
      <c r="IE38" s="3" t="e">
        <f>#REF!*IE37</f>
        <v>#REF!</v>
      </c>
      <c r="IF38" s="3" t="e">
        <f>#REF!*IF37</f>
        <v>#REF!</v>
      </c>
      <c r="IG38" s="3" t="e">
        <f>#REF!*IG37</f>
        <v>#REF!</v>
      </c>
      <c r="IH38" s="3" t="e">
        <f>#REF!*IH37</f>
        <v>#REF!</v>
      </c>
      <c r="II38" s="3" t="e">
        <f>#REF!*II37</f>
        <v>#REF!</v>
      </c>
    </row>
    <row r="39" spans="1:243" s="13" customFormat="1" ht="18" customHeight="1">
      <c r="B39" s="482"/>
      <c r="C39" s="48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row>
    <row r="40" spans="1:243">
      <c r="C40" s="13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243" s="17" customFormat="1" ht="15.75" thickBot="1">
      <c r="B41" s="23"/>
      <c r="D41" s="8" t="s">
        <v>2</v>
      </c>
      <c r="E41" s="8" t="s">
        <v>1</v>
      </c>
      <c r="F41" s="8" t="s">
        <v>3</v>
      </c>
      <c r="G41" s="8" t="s">
        <v>4</v>
      </c>
      <c r="H41" s="8" t="s">
        <v>5</v>
      </c>
      <c r="I41" s="8" t="s">
        <v>6</v>
      </c>
      <c r="J41" s="8" t="s">
        <v>7</v>
      </c>
      <c r="K41" s="8" t="s">
        <v>8</v>
      </c>
      <c r="L41" s="8" t="s">
        <v>9</v>
      </c>
      <c r="M41" s="8" t="s">
        <v>10</v>
      </c>
      <c r="N41" s="8" t="s">
        <v>11</v>
      </c>
      <c r="O41" s="8" t="s">
        <v>12</v>
      </c>
      <c r="P41" s="8" t="s">
        <v>13</v>
      </c>
      <c r="Q41" s="8" t="s">
        <v>14</v>
      </c>
      <c r="R41" s="8" t="s">
        <v>15</v>
      </c>
      <c r="S41" s="8" t="s">
        <v>16</v>
      </c>
      <c r="T41" s="8" t="s">
        <v>17</v>
      </c>
      <c r="U41" s="8" t="s">
        <v>18</v>
      </c>
      <c r="V41" s="8" t="s">
        <v>19</v>
      </c>
      <c r="W41" s="8" t="s">
        <v>20</v>
      </c>
      <c r="X41" s="8" t="s">
        <v>21</v>
      </c>
      <c r="Y41" s="8" t="s">
        <v>22</v>
      </c>
      <c r="Z41" s="8" t="s">
        <v>23</v>
      </c>
      <c r="AA41" s="8" t="s">
        <v>24</v>
      </c>
      <c r="AB41" s="8" t="s">
        <v>25</v>
      </c>
      <c r="AC41" s="8" t="s">
        <v>26</v>
      </c>
      <c r="AD41" s="8" t="s">
        <v>27</v>
      </c>
      <c r="AE41" s="8" t="s">
        <v>28</v>
      </c>
      <c r="AF41" s="8" t="s">
        <v>29</v>
      </c>
      <c r="AG41" s="8" t="s">
        <v>30</v>
      </c>
      <c r="AH41" s="8" t="s">
        <v>31</v>
      </c>
      <c r="AI41" s="8" t="s">
        <v>32</v>
      </c>
      <c r="AJ41" s="8" t="s">
        <v>33</v>
      </c>
      <c r="AK41" s="8" t="s">
        <v>34</v>
      </c>
      <c r="AL41" s="8" t="s">
        <v>35</v>
      </c>
      <c r="AM41" s="8" t="s">
        <v>36</v>
      </c>
      <c r="AN41" s="8" t="s">
        <v>37</v>
      </c>
      <c r="AO41" s="8" t="s">
        <v>38</v>
      </c>
      <c r="AP41" s="8" t="s">
        <v>39</v>
      </c>
      <c r="AQ41" s="8" t="s">
        <v>40</v>
      </c>
      <c r="AR41" s="8" t="s">
        <v>41</v>
      </c>
      <c r="AS41" s="8" t="s">
        <v>42</v>
      </c>
      <c r="AT41" s="8" t="s">
        <v>43</v>
      </c>
      <c r="AU41" s="8" t="s">
        <v>44</v>
      </c>
      <c r="AV41" s="8" t="s">
        <v>45</v>
      </c>
      <c r="AW41" s="8" t="s">
        <v>46</v>
      </c>
      <c r="AX41" s="8" t="s">
        <v>47</v>
      </c>
      <c r="AY41" s="8" t="s">
        <v>48</v>
      </c>
      <c r="AZ41" s="8" t="s">
        <v>49</v>
      </c>
      <c r="BA41" s="8" t="s">
        <v>50</v>
      </c>
      <c r="BB41" s="8" t="s">
        <v>51</v>
      </c>
      <c r="BC41" s="9" t="s">
        <v>60</v>
      </c>
      <c r="BD41" s="9" t="s">
        <v>61</v>
      </c>
      <c r="BE41" s="9" t="s">
        <v>62</v>
      </c>
      <c r="BF41" s="9" t="s">
        <v>63</v>
      </c>
      <c r="BG41" s="9" t="s">
        <v>64</v>
      </c>
      <c r="BH41" s="9" t="s">
        <v>65</v>
      </c>
      <c r="BI41" s="9" t="s">
        <v>66</v>
      </c>
      <c r="BJ41" s="9" t="s">
        <v>67</v>
      </c>
      <c r="BK41" s="9" t="s">
        <v>68</v>
      </c>
      <c r="BL41" s="9" t="s">
        <v>69</v>
      </c>
      <c r="BM41" s="9" t="s">
        <v>70</v>
      </c>
      <c r="BN41" s="9" t="s">
        <v>71</v>
      </c>
      <c r="BO41" s="9" t="s">
        <v>72</v>
      </c>
      <c r="BP41" s="9" t="s">
        <v>73</v>
      </c>
      <c r="BQ41" s="9" t="s">
        <v>74</v>
      </c>
      <c r="BR41" s="9" t="s">
        <v>75</v>
      </c>
      <c r="BS41" s="9" t="s">
        <v>76</v>
      </c>
      <c r="BT41" s="9" t="s">
        <v>77</v>
      </c>
      <c r="BU41" s="9" t="s">
        <v>78</v>
      </c>
      <c r="BV41" s="9" t="s">
        <v>79</v>
      </c>
      <c r="BW41" s="9" t="s">
        <v>80</v>
      </c>
      <c r="BX41" s="9" t="s">
        <v>81</v>
      </c>
      <c r="BY41" s="9" t="s">
        <v>82</v>
      </c>
      <c r="BZ41" s="9" t="s">
        <v>83</v>
      </c>
      <c r="CA41" s="9" t="s">
        <v>84</v>
      </c>
      <c r="CB41" s="9" t="s">
        <v>85</v>
      </c>
      <c r="CC41" s="9" t="s">
        <v>86</v>
      </c>
      <c r="CD41" s="9" t="s">
        <v>87</v>
      </c>
      <c r="CE41" s="9" t="s">
        <v>88</v>
      </c>
      <c r="CF41" s="9" t="s">
        <v>89</v>
      </c>
      <c r="CG41" s="9" t="s">
        <v>90</v>
      </c>
      <c r="CH41" s="9" t="s">
        <v>91</v>
      </c>
      <c r="CI41" s="9" t="s">
        <v>92</v>
      </c>
      <c r="CJ41" s="9" t="s">
        <v>93</v>
      </c>
      <c r="CK41" s="9" t="s">
        <v>94</v>
      </c>
      <c r="CL41" s="9" t="s">
        <v>95</v>
      </c>
      <c r="CM41" s="9" t="s">
        <v>96</v>
      </c>
      <c r="CN41" s="9" t="s">
        <v>97</v>
      </c>
      <c r="CO41" s="9" t="s">
        <v>98</v>
      </c>
      <c r="CP41" s="9" t="s">
        <v>99</v>
      </c>
      <c r="CQ41" s="9" t="s">
        <v>100</v>
      </c>
      <c r="CR41" s="9" t="s">
        <v>101</v>
      </c>
      <c r="CS41" s="9" t="s">
        <v>102</v>
      </c>
      <c r="CT41" s="9" t="s">
        <v>103</v>
      </c>
      <c r="CU41" s="9" t="s">
        <v>104</v>
      </c>
      <c r="CV41" s="9" t="s">
        <v>105</v>
      </c>
      <c r="CW41" s="9" t="s">
        <v>106</v>
      </c>
      <c r="CX41" s="9" t="s">
        <v>107</v>
      </c>
      <c r="CY41" s="9" t="s">
        <v>108</v>
      </c>
      <c r="CZ41" s="9" t="s">
        <v>109</v>
      </c>
      <c r="DA41" s="9" t="s">
        <v>110</v>
      </c>
      <c r="DB41" s="9" t="s">
        <v>111</v>
      </c>
      <c r="DC41" s="9" t="s">
        <v>112</v>
      </c>
      <c r="DD41" s="9" t="s">
        <v>113</v>
      </c>
      <c r="DE41" s="9" t="s">
        <v>114</v>
      </c>
      <c r="DF41" s="9" t="s">
        <v>115</v>
      </c>
      <c r="DG41" s="9" t="s">
        <v>116</v>
      </c>
      <c r="DH41" s="9" t="s">
        <v>117</v>
      </c>
      <c r="DI41" s="9" t="s">
        <v>118</v>
      </c>
      <c r="DJ41" s="9" t="s">
        <v>119</v>
      </c>
      <c r="DK41" s="9" t="s">
        <v>120</v>
      </c>
      <c r="DL41" s="9" t="s">
        <v>121</v>
      </c>
      <c r="DM41" s="9" t="s">
        <v>122</v>
      </c>
      <c r="DN41" s="9" t="s">
        <v>123</v>
      </c>
      <c r="DO41" s="9" t="s">
        <v>124</v>
      </c>
      <c r="DP41" s="9" t="s">
        <v>125</v>
      </c>
      <c r="DQ41" s="9" t="s">
        <v>126</v>
      </c>
      <c r="DR41" s="9" t="s">
        <v>127</v>
      </c>
      <c r="DS41" s="9" t="s">
        <v>128</v>
      </c>
      <c r="DT41" s="9" t="s">
        <v>129</v>
      </c>
      <c r="DU41" s="9" t="s">
        <v>130</v>
      </c>
      <c r="DV41" s="9" t="s">
        <v>131</v>
      </c>
      <c r="DW41" s="9" t="s">
        <v>132</v>
      </c>
      <c r="DX41" s="9" t="s">
        <v>133</v>
      </c>
      <c r="DY41" s="9" t="s">
        <v>134</v>
      </c>
      <c r="DZ41" s="9" t="s">
        <v>135</v>
      </c>
      <c r="EA41" s="9" t="s">
        <v>136</v>
      </c>
      <c r="EB41" s="9" t="s">
        <v>137</v>
      </c>
      <c r="EC41" s="9" t="s">
        <v>138</v>
      </c>
      <c r="ED41" s="9" t="s">
        <v>139</v>
      </c>
      <c r="EE41" s="9" t="s">
        <v>140</v>
      </c>
      <c r="EF41" s="9" t="s">
        <v>141</v>
      </c>
      <c r="EG41" s="9" t="s">
        <v>142</v>
      </c>
      <c r="EH41" s="9" t="s">
        <v>143</v>
      </c>
      <c r="EI41" s="9" t="s">
        <v>144</v>
      </c>
      <c r="EJ41" s="9" t="s">
        <v>145</v>
      </c>
      <c r="EK41" s="9" t="s">
        <v>146</v>
      </c>
      <c r="EL41" s="9" t="s">
        <v>147</v>
      </c>
      <c r="EM41" s="9" t="s">
        <v>148</v>
      </c>
      <c r="EN41" s="9" t="s">
        <v>149</v>
      </c>
      <c r="EO41" s="9" t="s">
        <v>150</v>
      </c>
      <c r="EP41" s="9" t="s">
        <v>151</v>
      </c>
      <c r="EQ41" s="9" t="s">
        <v>152</v>
      </c>
      <c r="ER41" s="9" t="s">
        <v>153</v>
      </c>
      <c r="ES41" s="9" t="s">
        <v>154</v>
      </c>
      <c r="ET41" s="9" t="s">
        <v>155</v>
      </c>
      <c r="EU41" s="9" t="s">
        <v>156</v>
      </c>
      <c r="EV41" s="9" t="s">
        <v>157</v>
      </c>
      <c r="EW41" s="9" t="s">
        <v>158</v>
      </c>
      <c r="EX41" s="9" t="s">
        <v>159</v>
      </c>
      <c r="EY41" s="9" t="s">
        <v>160</v>
      </c>
      <c r="EZ41" s="9" t="s">
        <v>161</v>
      </c>
      <c r="FA41" s="9" t="s">
        <v>162</v>
      </c>
      <c r="FB41" s="9" t="s">
        <v>163</v>
      </c>
      <c r="FC41" s="9" t="s">
        <v>164</v>
      </c>
      <c r="FD41" s="9" t="s">
        <v>165</v>
      </c>
      <c r="FE41" s="9" t="s">
        <v>166</v>
      </c>
      <c r="FF41" s="9" t="s">
        <v>167</v>
      </c>
      <c r="FG41" s="9" t="s">
        <v>168</v>
      </c>
      <c r="FH41" s="9" t="s">
        <v>169</v>
      </c>
      <c r="FI41" s="9" t="s">
        <v>170</v>
      </c>
      <c r="FJ41" s="9" t="s">
        <v>171</v>
      </c>
      <c r="FK41" s="9" t="s">
        <v>172</v>
      </c>
      <c r="FL41" s="9" t="s">
        <v>173</v>
      </c>
      <c r="FM41" s="9" t="s">
        <v>174</v>
      </c>
      <c r="FN41" s="9" t="s">
        <v>175</v>
      </c>
      <c r="FO41" s="9" t="s">
        <v>176</v>
      </c>
      <c r="FP41" s="9" t="s">
        <v>177</v>
      </c>
      <c r="FQ41" s="9" t="s">
        <v>178</v>
      </c>
      <c r="FR41" s="9" t="s">
        <v>179</v>
      </c>
      <c r="FS41" s="9" t="s">
        <v>180</v>
      </c>
      <c r="FT41" s="9" t="s">
        <v>181</v>
      </c>
      <c r="FU41" s="9" t="s">
        <v>182</v>
      </c>
      <c r="FV41" s="9" t="s">
        <v>183</v>
      </c>
      <c r="FW41" s="9" t="s">
        <v>184</v>
      </c>
      <c r="FX41" s="9" t="s">
        <v>185</v>
      </c>
      <c r="FY41" s="9" t="s">
        <v>186</v>
      </c>
      <c r="FZ41" s="9" t="s">
        <v>187</v>
      </c>
      <c r="GA41" s="9" t="s">
        <v>188</v>
      </c>
      <c r="GB41" s="9" t="s">
        <v>189</v>
      </c>
      <c r="GC41" s="9" t="s">
        <v>190</v>
      </c>
      <c r="GD41" s="9" t="s">
        <v>191</v>
      </c>
      <c r="GE41" s="9" t="s">
        <v>192</v>
      </c>
      <c r="GF41" s="9" t="s">
        <v>193</v>
      </c>
      <c r="GG41" s="9" t="s">
        <v>194</v>
      </c>
      <c r="GH41" s="9" t="s">
        <v>195</v>
      </c>
      <c r="GI41" s="9" t="s">
        <v>196</v>
      </c>
      <c r="GJ41" s="9" t="s">
        <v>197</v>
      </c>
      <c r="GK41" s="9" t="s">
        <v>198</v>
      </c>
      <c r="GL41" s="9" t="s">
        <v>199</v>
      </c>
      <c r="GM41" s="9" t="s">
        <v>200</v>
      </c>
      <c r="GN41" s="9" t="s">
        <v>201</v>
      </c>
      <c r="GO41" s="9" t="s">
        <v>202</v>
      </c>
      <c r="GP41" s="9" t="s">
        <v>203</v>
      </c>
      <c r="GQ41" s="9" t="s">
        <v>204</v>
      </c>
      <c r="GR41" s="9" t="s">
        <v>205</v>
      </c>
      <c r="GS41" s="9" t="s">
        <v>206</v>
      </c>
      <c r="GT41" s="9" t="s">
        <v>207</v>
      </c>
      <c r="GU41" s="9" t="s">
        <v>208</v>
      </c>
      <c r="GV41" s="9" t="s">
        <v>209</v>
      </c>
      <c r="GW41" s="9" t="s">
        <v>210</v>
      </c>
      <c r="GX41" s="9" t="s">
        <v>211</v>
      </c>
      <c r="GY41" s="9" t="s">
        <v>212</v>
      </c>
      <c r="GZ41" s="9" t="s">
        <v>213</v>
      </c>
      <c r="HA41" s="9" t="s">
        <v>214</v>
      </c>
      <c r="HB41" s="9" t="s">
        <v>215</v>
      </c>
      <c r="HC41" s="9" t="s">
        <v>216</v>
      </c>
      <c r="HD41" s="9" t="s">
        <v>217</v>
      </c>
      <c r="HE41" s="9" t="s">
        <v>218</v>
      </c>
      <c r="HF41" s="9" t="s">
        <v>219</v>
      </c>
      <c r="HG41" s="9" t="s">
        <v>220</v>
      </c>
      <c r="HH41" s="9" t="s">
        <v>221</v>
      </c>
      <c r="HI41" s="9" t="s">
        <v>222</v>
      </c>
      <c r="HJ41" s="9" t="s">
        <v>223</v>
      </c>
      <c r="HK41" s="9" t="s">
        <v>224</v>
      </c>
      <c r="HL41" s="9" t="s">
        <v>225</v>
      </c>
      <c r="HM41" s="9" t="s">
        <v>226</v>
      </c>
      <c r="HN41" s="9" t="s">
        <v>227</v>
      </c>
      <c r="HO41" s="9" t="s">
        <v>228</v>
      </c>
      <c r="HP41" s="9" t="s">
        <v>229</v>
      </c>
      <c r="HQ41" s="9" t="s">
        <v>230</v>
      </c>
      <c r="HR41" s="9" t="s">
        <v>231</v>
      </c>
      <c r="HS41" s="9" t="s">
        <v>232</v>
      </c>
      <c r="HT41" s="9" t="s">
        <v>233</v>
      </c>
      <c r="HU41" s="9" t="s">
        <v>234</v>
      </c>
      <c r="HV41" s="9" t="s">
        <v>235</v>
      </c>
      <c r="HW41" s="9" t="s">
        <v>236</v>
      </c>
      <c r="HX41" s="9" t="s">
        <v>237</v>
      </c>
      <c r="HY41" s="9" t="s">
        <v>238</v>
      </c>
      <c r="HZ41" s="9" t="s">
        <v>239</v>
      </c>
      <c r="IA41" s="9" t="s">
        <v>240</v>
      </c>
      <c r="IB41" s="9" t="s">
        <v>241</v>
      </c>
      <c r="IC41" s="9" t="s">
        <v>242</v>
      </c>
      <c r="ID41" s="9" t="s">
        <v>243</v>
      </c>
      <c r="IE41" s="9" t="s">
        <v>244</v>
      </c>
      <c r="IF41" s="9" t="s">
        <v>245</v>
      </c>
      <c r="IG41" s="9" t="s">
        <v>246</v>
      </c>
      <c r="IH41" s="9" t="s">
        <v>247</v>
      </c>
      <c r="II41" s="9" t="s">
        <v>248</v>
      </c>
    </row>
    <row r="42" spans="1:243">
      <c r="B42" s="446" t="s">
        <v>58</v>
      </c>
      <c r="D42" s="447">
        <f t="shared" ref="D42:BO42" si="34">D18+D23+D28+D33+D38</f>
        <v>0</v>
      </c>
      <c r="E42" s="448">
        <f t="shared" si="34"/>
        <v>0</v>
      </c>
      <c r="F42" s="448">
        <f t="shared" si="34"/>
        <v>0</v>
      </c>
      <c r="G42" s="448">
        <f t="shared" si="34"/>
        <v>0</v>
      </c>
      <c r="H42" s="448">
        <f t="shared" si="34"/>
        <v>0</v>
      </c>
      <c r="I42" s="448">
        <f t="shared" si="34"/>
        <v>0</v>
      </c>
      <c r="J42" s="448">
        <f t="shared" si="34"/>
        <v>0</v>
      </c>
      <c r="K42" s="448">
        <f t="shared" si="34"/>
        <v>0</v>
      </c>
      <c r="L42" s="448">
        <f t="shared" si="34"/>
        <v>0</v>
      </c>
      <c r="M42" s="448">
        <f t="shared" si="34"/>
        <v>0</v>
      </c>
      <c r="N42" s="448">
        <f t="shared" si="34"/>
        <v>0</v>
      </c>
      <c r="O42" s="448">
        <f t="shared" si="34"/>
        <v>0</v>
      </c>
      <c r="P42" s="448">
        <f t="shared" si="34"/>
        <v>0</v>
      </c>
      <c r="Q42" s="448">
        <f t="shared" si="34"/>
        <v>0</v>
      </c>
      <c r="R42" s="448">
        <f t="shared" si="34"/>
        <v>0</v>
      </c>
      <c r="S42" s="448">
        <f t="shared" si="34"/>
        <v>0</v>
      </c>
      <c r="T42" s="448">
        <f t="shared" si="34"/>
        <v>0</v>
      </c>
      <c r="U42" s="448">
        <f t="shared" si="34"/>
        <v>0</v>
      </c>
      <c r="V42" s="448">
        <f t="shared" si="34"/>
        <v>0</v>
      </c>
      <c r="W42" s="448">
        <f t="shared" si="34"/>
        <v>0</v>
      </c>
      <c r="X42" s="448">
        <f t="shared" si="34"/>
        <v>0</v>
      </c>
      <c r="Y42" s="448">
        <f t="shared" si="34"/>
        <v>0</v>
      </c>
      <c r="Z42" s="448">
        <f t="shared" si="34"/>
        <v>0</v>
      </c>
      <c r="AA42" s="448">
        <f t="shared" si="34"/>
        <v>0</v>
      </c>
      <c r="AB42" s="448">
        <f t="shared" si="34"/>
        <v>0</v>
      </c>
      <c r="AC42" s="448">
        <f t="shared" si="34"/>
        <v>0</v>
      </c>
      <c r="AD42" s="448">
        <f t="shared" si="34"/>
        <v>0</v>
      </c>
      <c r="AE42" s="448">
        <f t="shared" si="34"/>
        <v>0</v>
      </c>
      <c r="AF42" s="448">
        <f t="shared" si="34"/>
        <v>0</v>
      </c>
      <c r="AG42" s="448">
        <f t="shared" si="34"/>
        <v>0</v>
      </c>
      <c r="AH42" s="448">
        <f t="shared" si="34"/>
        <v>0</v>
      </c>
      <c r="AI42" s="448">
        <f t="shared" si="34"/>
        <v>0</v>
      </c>
      <c r="AJ42" s="448">
        <f t="shared" si="34"/>
        <v>0</v>
      </c>
      <c r="AK42" s="448">
        <f t="shared" si="34"/>
        <v>0</v>
      </c>
      <c r="AL42" s="448">
        <f t="shared" si="34"/>
        <v>0</v>
      </c>
      <c r="AM42" s="448">
        <f t="shared" si="34"/>
        <v>0</v>
      </c>
      <c r="AN42" s="448">
        <f t="shared" si="34"/>
        <v>0</v>
      </c>
      <c r="AO42" s="448">
        <f t="shared" si="34"/>
        <v>0</v>
      </c>
      <c r="AP42" s="448">
        <f t="shared" si="34"/>
        <v>0</v>
      </c>
      <c r="AQ42" s="448">
        <f t="shared" si="34"/>
        <v>0</v>
      </c>
      <c r="AR42" s="448">
        <f t="shared" si="34"/>
        <v>0</v>
      </c>
      <c r="AS42" s="448">
        <f t="shared" si="34"/>
        <v>0</v>
      </c>
      <c r="AT42" s="448">
        <f t="shared" si="34"/>
        <v>0</v>
      </c>
      <c r="AU42" s="448">
        <f t="shared" si="34"/>
        <v>0</v>
      </c>
      <c r="AV42" s="448">
        <f t="shared" si="34"/>
        <v>0</v>
      </c>
      <c r="AW42" s="448">
        <f t="shared" si="34"/>
        <v>0</v>
      </c>
      <c r="AX42" s="448">
        <f t="shared" si="34"/>
        <v>0</v>
      </c>
      <c r="AY42" s="448">
        <f t="shared" si="34"/>
        <v>0</v>
      </c>
      <c r="AZ42" s="448">
        <f t="shared" si="34"/>
        <v>0</v>
      </c>
      <c r="BA42" s="448">
        <f t="shared" si="34"/>
        <v>0</v>
      </c>
      <c r="BB42" s="449">
        <f t="shared" si="34"/>
        <v>0</v>
      </c>
      <c r="BC42" s="3" t="e">
        <f t="shared" si="34"/>
        <v>#REF!</v>
      </c>
      <c r="BD42" s="3" t="e">
        <f t="shared" si="34"/>
        <v>#REF!</v>
      </c>
      <c r="BE42" s="3" t="e">
        <f t="shared" si="34"/>
        <v>#REF!</v>
      </c>
      <c r="BF42" s="3" t="e">
        <f t="shared" si="34"/>
        <v>#REF!</v>
      </c>
      <c r="BG42" s="3" t="e">
        <f t="shared" si="34"/>
        <v>#REF!</v>
      </c>
      <c r="BH42" s="3" t="e">
        <f t="shared" si="34"/>
        <v>#REF!</v>
      </c>
      <c r="BI42" s="3" t="e">
        <f t="shared" si="34"/>
        <v>#REF!</v>
      </c>
      <c r="BJ42" s="3" t="e">
        <f t="shared" si="34"/>
        <v>#REF!</v>
      </c>
      <c r="BK42" s="3" t="e">
        <f t="shared" si="34"/>
        <v>#REF!</v>
      </c>
      <c r="BL42" s="3" t="e">
        <f t="shared" si="34"/>
        <v>#REF!</v>
      </c>
      <c r="BM42" s="3" t="e">
        <f t="shared" si="34"/>
        <v>#REF!</v>
      </c>
      <c r="BN42" s="3" t="e">
        <f t="shared" si="34"/>
        <v>#REF!</v>
      </c>
      <c r="BO42" s="3" t="e">
        <f t="shared" si="34"/>
        <v>#REF!</v>
      </c>
      <c r="BP42" s="3" t="e">
        <f t="shared" ref="BP42:EA42" si="35">BP18+BP23+BP28+BP33+BP38</f>
        <v>#REF!</v>
      </c>
      <c r="BQ42" s="3" t="e">
        <f t="shared" si="35"/>
        <v>#REF!</v>
      </c>
      <c r="BR42" s="3" t="e">
        <f t="shared" si="35"/>
        <v>#REF!</v>
      </c>
      <c r="BS42" s="3" t="e">
        <f t="shared" si="35"/>
        <v>#REF!</v>
      </c>
      <c r="BT42" s="3" t="e">
        <f t="shared" si="35"/>
        <v>#REF!</v>
      </c>
      <c r="BU42" s="3" t="e">
        <f t="shared" si="35"/>
        <v>#REF!</v>
      </c>
      <c r="BV42" s="3" t="e">
        <f t="shared" si="35"/>
        <v>#REF!</v>
      </c>
      <c r="BW42" s="3" t="e">
        <f t="shared" si="35"/>
        <v>#REF!</v>
      </c>
      <c r="BX42" s="3" t="e">
        <f t="shared" si="35"/>
        <v>#REF!</v>
      </c>
      <c r="BY42" s="3" t="e">
        <f t="shared" si="35"/>
        <v>#REF!</v>
      </c>
      <c r="BZ42" s="3" t="e">
        <f t="shared" si="35"/>
        <v>#REF!</v>
      </c>
      <c r="CA42" s="3" t="e">
        <f t="shared" si="35"/>
        <v>#REF!</v>
      </c>
      <c r="CB42" s="3" t="e">
        <f t="shared" si="35"/>
        <v>#REF!</v>
      </c>
      <c r="CC42" s="3" t="e">
        <f t="shared" si="35"/>
        <v>#REF!</v>
      </c>
      <c r="CD42" s="3" t="e">
        <f t="shared" si="35"/>
        <v>#REF!</v>
      </c>
      <c r="CE42" s="3" t="e">
        <f t="shared" si="35"/>
        <v>#REF!</v>
      </c>
      <c r="CF42" s="3" t="e">
        <f t="shared" si="35"/>
        <v>#REF!</v>
      </c>
      <c r="CG42" s="3" t="e">
        <f t="shared" si="35"/>
        <v>#REF!</v>
      </c>
      <c r="CH42" s="3" t="e">
        <f t="shared" si="35"/>
        <v>#REF!</v>
      </c>
      <c r="CI42" s="3" t="e">
        <f t="shared" si="35"/>
        <v>#REF!</v>
      </c>
      <c r="CJ42" s="3" t="e">
        <f t="shared" si="35"/>
        <v>#REF!</v>
      </c>
      <c r="CK42" s="3" t="e">
        <f t="shared" si="35"/>
        <v>#REF!</v>
      </c>
      <c r="CL42" s="3" t="e">
        <f t="shared" si="35"/>
        <v>#REF!</v>
      </c>
      <c r="CM42" s="3" t="e">
        <f t="shared" si="35"/>
        <v>#REF!</v>
      </c>
      <c r="CN42" s="3" t="e">
        <f t="shared" si="35"/>
        <v>#REF!</v>
      </c>
      <c r="CO42" s="3" t="e">
        <f t="shared" si="35"/>
        <v>#REF!</v>
      </c>
      <c r="CP42" s="3" t="e">
        <f t="shared" si="35"/>
        <v>#REF!</v>
      </c>
      <c r="CQ42" s="3" t="e">
        <f t="shared" si="35"/>
        <v>#REF!</v>
      </c>
      <c r="CR42" s="3" t="e">
        <f t="shared" si="35"/>
        <v>#REF!</v>
      </c>
      <c r="CS42" s="3" t="e">
        <f t="shared" si="35"/>
        <v>#REF!</v>
      </c>
      <c r="CT42" s="3" t="e">
        <f t="shared" si="35"/>
        <v>#REF!</v>
      </c>
      <c r="CU42" s="3" t="e">
        <f t="shared" si="35"/>
        <v>#REF!</v>
      </c>
      <c r="CV42" s="3" t="e">
        <f t="shared" si="35"/>
        <v>#REF!</v>
      </c>
      <c r="CW42" s="3" t="e">
        <f t="shared" si="35"/>
        <v>#REF!</v>
      </c>
      <c r="CX42" s="3" t="e">
        <f t="shared" si="35"/>
        <v>#REF!</v>
      </c>
      <c r="CY42" s="3" t="e">
        <f t="shared" si="35"/>
        <v>#REF!</v>
      </c>
      <c r="CZ42" s="3" t="e">
        <f t="shared" si="35"/>
        <v>#REF!</v>
      </c>
      <c r="DA42" s="3" t="e">
        <f t="shared" si="35"/>
        <v>#REF!</v>
      </c>
      <c r="DB42" s="3" t="e">
        <f t="shared" si="35"/>
        <v>#REF!</v>
      </c>
      <c r="DC42" s="3" t="e">
        <f t="shared" si="35"/>
        <v>#REF!</v>
      </c>
      <c r="DD42" s="3" t="e">
        <f t="shared" si="35"/>
        <v>#REF!</v>
      </c>
      <c r="DE42" s="3" t="e">
        <f t="shared" si="35"/>
        <v>#REF!</v>
      </c>
      <c r="DF42" s="3" t="e">
        <f t="shared" si="35"/>
        <v>#REF!</v>
      </c>
      <c r="DG42" s="3" t="e">
        <f t="shared" si="35"/>
        <v>#REF!</v>
      </c>
      <c r="DH42" s="3" t="e">
        <f t="shared" si="35"/>
        <v>#REF!</v>
      </c>
      <c r="DI42" s="3" t="e">
        <f t="shared" si="35"/>
        <v>#REF!</v>
      </c>
      <c r="DJ42" s="3" t="e">
        <f t="shared" si="35"/>
        <v>#REF!</v>
      </c>
      <c r="DK42" s="3" t="e">
        <f t="shared" si="35"/>
        <v>#REF!</v>
      </c>
      <c r="DL42" s="3" t="e">
        <f t="shared" si="35"/>
        <v>#REF!</v>
      </c>
      <c r="DM42" s="3" t="e">
        <f t="shared" si="35"/>
        <v>#REF!</v>
      </c>
      <c r="DN42" s="3" t="e">
        <f t="shared" si="35"/>
        <v>#REF!</v>
      </c>
      <c r="DO42" s="3" t="e">
        <f t="shared" si="35"/>
        <v>#REF!</v>
      </c>
      <c r="DP42" s="3" t="e">
        <f t="shared" si="35"/>
        <v>#REF!</v>
      </c>
      <c r="DQ42" s="3" t="e">
        <f t="shared" si="35"/>
        <v>#REF!</v>
      </c>
      <c r="DR42" s="3" t="e">
        <f t="shared" si="35"/>
        <v>#REF!</v>
      </c>
      <c r="DS42" s="3" t="e">
        <f t="shared" si="35"/>
        <v>#REF!</v>
      </c>
      <c r="DT42" s="3" t="e">
        <f t="shared" si="35"/>
        <v>#REF!</v>
      </c>
      <c r="DU42" s="3" t="e">
        <f t="shared" si="35"/>
        <v>#REF!</v>
      </c>
      <c r="DV42" s="3" t="e">
        <f t="shared" si="35"/>
        <v>#REF!</v>
      </c>
      <c r="DW42" s="3" t="e">
        <f t="shared" si="35"/>
        <v>#REF!</v>
      </c>
      <c r="DX42" s="3" t="e">
        <f t="shared" si="35"/>
        <v>#REF!</v>
      </c>
      <c r="DY42" s="3" t="e">
        <f t="shared" si="35"/>
        <v>#REF!</v>
      </c>
      <c r="DZ42" s="3" t="e">
        <f t="shared" si="35"/>
        <v>#REF!</v>
      </c>
      <c r="EA42" s="3" t="e">
        <f t="shared" si="35"/>
        <v>#REF!</v>
      </c>
      <c r="EB42" s="3" t="e">
        <f t="shared" ref="EB42:GM42" si="36">EB18+EB23+EB28+EB33+EB38</f>
        <v>#REF!</v>
      </c>
      <c r="EC42" s="3" t="e">
        <f t="shared" si="36"/>
        <v>#REF!</v>
      </c>
      <c r="ED42" s="3" t="e">
        <f t="shared" si="36"/>
        <v>#REF!</v>
      </c>
      <c r="EE42" s="3" t="e">
        <f t="shared" si="36"/>
        <v>#REF!</v>
      </c>
      <c r="EF42" s="3" t="e">
        <f t="shared" si="36"/>
        <v>#REF!</v>
      </c>
      <c r="EG42" s="3" t="e">
        <f t="shared" si="36"/>
        <v>#REF!</v>
      </c>
      <c r="EH42" s="3" t="e">
        <f t="shared" si="36"/>
        <v>#REF!</v>
      </c>
      <c r="EI42" s="3" t="e">
        <f t="shared" si="36"/>
        <v>#REF!</v>
      </c>
      <c r="EJ42" s="3" t="e">
        <f t="shared" si="36"/>
        <v>#REF!</v>
      </c>
      <c r="EK42" s="3" t="e">
        <f t="shared" si="36"/>
        <v>#REF!</v>
      </c>
      <c r="EL42" s="3" t="e">
        <f t="shared" si="36"/>
        <v>#REF!</v>
      </c>
      <c r="EM42" s="3" t="e">
        <f t="shared" si="36"/>
        <v>#REF!</v>
      </c>
      <c r="EN42" s="3" t="e">
        <f t="shared" si="36"/>
        <v>#REF!</v>
      </c>
      <c r="EO42" s="3" t="e">
        <f t="shared" si="36"/>
        <v>#REF!</v>
      </c>
      <c r="EP42" s="3" t="e">
        <f t="shared" si="36"/>
        <v>#REF!</v>
      </c>
      <c r="EQ42" s="3" t="e">
        <f t="shared" si="36"/>
        <v>#REF!</v>
      </c>
      <c r="ER42" s="3" t="e">
        <f t="shared" si="36"/>
        <v>#REF!</v>
      </c>
      <c r="ES42" s="3" t="e">
        <f t="shared" si="36"/>
        <v>#REF!</v>
      </c>
      <c r="ET42" s="3" t="e">
        <f t="shared" si="36"/>
        <v>#REF!</v>
      </c>
      <c r="EU42" s="3" t="e">
        <f t="shared" si="36"/>
        <v>#REF!</v>
      </c>
      <c r="EV42" s="3" t="e">
        <f t="shared" si="36"/>
        <v>#REF!</v>
      </c>
      <c r="EW42" s="3" t="e">
        <f t="shared" si="36"/>
        <v>#REF!</v>
      </c>
      <c r="EX42" s="3" t="e">
        <f t="shared" si="36"/>
        <v>#REF!</v>
      </c>
      <c r="EY42" s="3" t="e">
        <f t="shared" si="36"/>
        <v>#REF!</v>
      </c>
      <c r="EZ42" s="3" t="e">
        <f t="shared" si="36"/>
        <v>#REF!</v>
      </c>
      <c r="FA42" s="3" t="e">
        <f t="shared" si="36"/>
        <v>#REF!</v>
      </c>
      <c r="FB42" s="3" t="e">
        <f t="shared" si="36"/>
        <v>#REF!</v>
      </c>
      <c r="FC42" s="3" t="e">
        <f t="shared" si="36"/>
        <v>#REF!</v>
      </c>
      <c r="FD42" s="3" t="e">
        <f t="shared" si="36"/>
        <v>#REF!</v>
      </c>
      <c r="FE42" s="3" t="e">
        <f t="shared" si="36"/>
        <v>#REF!</v>
      </c>
      <c r="FF42" s="3" t="e">
        <f t="shared" si="36"/>
        <v>#REF!</v>
      </c>
      <c r="FG42" s="3" t="e">
        <f t="shared" si="36"/>
        <v>#REF!</v>
      </c>
      <c r="FH42" s="3" t="e">
        <f t="shared" si="36"/>
        <v>#REF!</v>
      </c>
      <c r="FI42" s="3" t="e">
        <f t="shared" si="36"/>
        <v>#REF!</v>
      </c>
      <c r="FJ42" s="3" t="e">
        <f t="shared" si="36"/>
        <v>#REF!</v>
      </c>
      <c r="FK42" s="3" t="e">
        <f t="shared" si="36"/>
        <v>#REF!</v>
      </c>
      <c r="FL42" s="3" t="e">
        <f t="shared" si="36"/>
        <v>#REF!</v>
      </c>
      <c r="FM42" s="3" t="e">
        <f t="shared" si="36"/>
        <v>#REF!</v>
      </c>
      <c r="FN42" s="3" t="e">
        <f t="shared" si="36"/>
        <v>#REF!</v>
      </c>
      <c r="FO42" s="3" t="e">
        <f t="shared" si="36"/>
        <v>#REF!</v>
      </c>
      <c r="FP42" s="3" t="e">
        <f t="shared" si="36"/>
        <v>#REF!</v>
      </c>
      <c r="FQ42" s="3" t="e">
        <f t="shared" si="36"/>
        <v>#REF!</v>
      </c>
      <c r="FR42" s="3" t="e">
        <f t="shared" si="36"/>
        <v>#REF!</v>
      </c>
      <c r="FS42" s="3" t="e">
        <f t="shared" si="36"/>
        <v>#REF!</v>
      </c>
      <c r="FT42" s="3" t="e">
        <f t="shared" si="36"/>
        <v>#REF!</v>
      </c>
      <c r="FU42" s="3" t="e">
        <f t="shared" si="36"/>
        <v>#REF!</v>
      </c>
      <c r="FV42" s="3" t="e">
        <f t="shared" si="36"/>
        <v>#REF!</v>
      </c>
      <c r="FW42" s="3" t="e">
        <f t="shared" si="36"/>
        <v>#REF!</v>
      </c>
      <c r="FX42" s="3" t="e">
        <f t="shared" si="36"/>
        <v>#REF!</v>
      </c>
      <c r="FY42" s="3" t="e">
        <f t="shared" si="36"/>
        <v>#REF!</v>
      </c>
      <c r="FZ42" s="3" t="e">
        <f t="shared" si="36"/>
        <v>#REF!</v>
      </c>
      <c r="GA42" s="3" t="e">
        <f t="shared" si="36"/>
        <v>#REF!</v>
      </c>
      <c r="GB42" s="3" t="e">
        <f t="shared" si="36"/>
        <v>#REF!</v>
      </c>
      <c r="GC42" s="3" t="e">
        <f t="shared" si="36"/>
        <v>#REF!</v>
      </c>
      <c r="GD42" s="3" t="e">
        <f t="shared" si="36"/>
        <v>#REF!</v>
      </c>
      <c r="GE42" s="3" t="e">
        <f t="shared" si="36"/>
        <v>#REF!</v>
      </c>
      <c r="GF42" s="3" t="e">
        <f t="shared" si="36"/>
        <v>#REF!</v>
      </c>
      <c r="GG42" s="3" t="e">
        <f t="shared" si="36"/>
        <v>#REF!</v>
      </c>
      <c r="GH42" s="3" t="e">
        <f t="shared" si="36"/>
        <v>#REF!</v>
      </c>
      <c r="GI42" s="3" t="e">
        <f t="shared" si="36"/>
        <v>#REF!</v>
      </c>
      <c r="GJ42" s="3" t="e">
        <f t="shared" si="36"/>
        <v>#REF!</v>
      </c>
      <c r="GK42" s="3" t="e">
        <f t="shared" si="36"/>
        <v>#REF!</v>
      </c>
      <c r="GL42" s="3" t="e">
        <f t="shared" si="36"/>
        <v>#REF!</v>
      </c>
      <c r="GM42" s="3" t="e">
        <f t="shared" si="36"/>
        <v>#REF!</v>
      </c>
      <c r="GN42" s="3" t="e">
        <f t="shared" ref="GN42:II42" si="37">GN18+GN23+GN28+GN33+GN38</f>
        <v>#REF!</v>
      </c>
      <c r="GO42" s="3" t="e">
        <f t="shared" si="37"/>
        <v>#REF!</v>
      </c>
      <c r="GP42" s="3" t="e">
        <f t="shared" si="37"/>
        <v>#REF!</v>
      </c>
      <c r="GQ42" s="3" t="e">
        <f t="shared" si="37"/>
        <v>#REF!</v>
      </c>
      <c r="GR42" s="3" t="e">
        <f t="shared" si="37"/>
        <v>#REF!</v>
      </c>
      <c r="GS42" s="3" t="e">
        <f t="shared" si="37"/>
        <v>#REF!</v>
      </c>
      <c r="GT42" s="3" t="e">
        <f t="shared" si="37"/>
        <v>#REF!</v>
      </c>
      <c r="GU42" s="3" t="e">
        <f t="shared" si="37"/>
        <v>#REF!</v>
      </c>
      <c r="GV42" s="3" t="e">
        <f t="shared" si="37"/>
        <v>#REF!</v>
      </c>
      <c r="GW42" s="3" t="e">
        <f t="shared" si="37"/>
        <v>#REF!</v>
      </c>
      <c r="GX42" s="3" t="e">
        <f t="shared" si="37"/>
        <v>#REF!</v>
      </c>
      <c r="GY42" s="3" t="e">
        <f t="shared" si="37"/>
        <v>#REF!</v>
      </c>
      <c r="GZ42" s="3" t="e">
        <f t="shared" si="37"/>
        <v>#REF!</v>
      </c>
      <c r="HA42" s="3" t="e">
        <f t="shared" si="37"/>
        <v>#REF!</v>
      </c>
      <c r="HB42" s="3" t="e">
        <f t="shared" si="37"/>
        <v>#REF!</v>
      </c>
      <c r="HC42" s="3" t="e">
        <f t="shared" si="37"/>
        <v>#REF!</v>
      </c>
      <c r="HD42" s="3" t="e">
        <f t="shared" si="37"/>
        <v>#REF!</v>
      </c>
      <c r="HE42" s="3" t="e">
        <f t="shared" si="37"/>
        <v>#REF!</v>
      </c>
      <c r="HF42" s="3" t="e">
        <f t="shared" si="37"/>
        <v>#REF!</v>
      </c>
      <c r="HG42" s="3" t="e">
        <f t="shared" si="37"/>
        <v>#REF!</v>
      </c>
      <c r="HH42" s="3" t="e">
        <f t="shared" si="37"/>
        <v>#REF!</v>
      </c>
      <c r="HI42" s="3" t="e">
        <f t="shared" si="37"/>
        <v>#REF!</v>
      </c>
      <c r="HJ42" s="3" t="e">
        <f t="shared" si="37"/>
        <v>#REF!</v>
      </c>
      <c r="HK42" s="3" t="e">
        <f t="shared" si="37"/>
        <v>#REF!</v>
      </c>
      <c r="HL42" s="3" t="e">
        <f t="shared" si="37"/>
        <v>#REF!</v>
      </c>
      <c r="HM42" s="3" t="e">
        <f t="shared" si="37"/>
        <v>#REF!</v>
      </c>
      <c r="HN42" s="3" t="e">
        <f t="shared" si="37"/>
        <v>#REF!</v>
      </c>
      <c r="HO42" s="3" t="e">
        <f t="shared" si="37"/>
        <v>#REF!</v>
      </c>
      <c r="HP42" s="3" t="e">
        <f t="shared" si="37"/>
        <v>#REF!</v>
      </c>
      <c r="HQ42" s="3" t="e">
        <f t="shared" si="37"/>
        <v>#REF!</v>
      </c>
      <c r="HR42" s="3" t="e">
        <f t="shared" si="37"/>
        <v>#REF!</v>
      </c>
      <c r="HS42" s="3" t="e">
        <f t="shared" si="37"/>
        <v>#REF!</v>
      </c>
      <c r="HT42" s="3" t="e">
        <f t="shared" si="37"/>
        <v>#REF!</v>
      </c>
      <c r="HU42" s="3" t="e">
        <f t="shared" si="37"/>
        <v>#REF!</v>
      </c>
      <c r="HV42" s="3" t="e">
        <f t="shared" si="37"/>
        <v>#REF!</v>
      </c>
      <c r="HW42" s="3" t="e">
        <f t="shared" si="37"/>
        <v>#REF!</v>
      </c>
      <c r="HX42" s="3" t="e">
        <f t="shared" si="37"/>
        <v>#REF!</v>
      </c>
      <c r="HY42" s="3" t="e">
        <f t="shared" si="37"/>
        <v>#REF!</v>
      </c>
      <c r="HZ42" s="3" t="e">
        <f t="shared" si="37"/>
        <v>#REF!</v>
      </c>
      <c r="IA42" s="3" t="e">
        <f t="shared" si="37"/>
        <v>#REF!</v>
      </c>
      <c r="IB42" s="3" t="e">
        <f t="shared" si="37"/>
        <v>#REF!</v>
      </c>
      <c r="IC42" s="3" t="e">
        <f t="shared" si="37"/>
        <v>#REF!</v>
      </c>
      <c r="ID42" s="3" t="e">
        <f t="shared" si="37"/>
        <v>#REF!</v>
      </c>
      <c r="IE42" s="3" t="e">
        <f t="shared" si="37"/>
        <v>#REF!</v>
      </c>
      <c r="IF42" s="3" t="e">
        <f t="shared" si="37"/>
        <v>#REF!</v>
      </c>
      <c r="IG42" s="3" t="e">
        <f t="shared" si="37"/>
        <v>#REF!</v>
      </c>
      <c r="IH42" s="3" t="e">
        <f t="shared" si="37"/>
        <v>#REF!</v>
      </c>
      <c r="II42" s="3" t="e">
        <f t="shared" si="37"/>
        <v>#REF!</v>
      </c>
    </row>
    <row r="43" spans="1:243">
      <c r="B43" s="24"/>
      <c r="D43" s="1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5"/>
    </row>
    <row r="44" spans="1:243" ht="15.75" thickBot="1">
      <c r="B44" s="24" t="s">
        <v>59</v>
      </c>
      <c r="D44" s="11">
        <f>D42</f>
        <v>0</v>
      </c>
      <c r="E44" s="4">
        <f t="shared" ref="E44:BP44" si="38">E42+D44</f>
        <v>0</v>
      </c>
      <c r="F44" s="4">
        <f t="shared" si="38"/>
        <v>0</v>
      </c>
      <c r="G44" s="4">
        <f t="shared" si="38"/>
        <v>0</v>
      </c>
      <c r="H44" s="4">
        <f t="shared" si="38"/>
        <v>0</v>
      </c>
      <c r="I44" s="4">
        <f>I42+H44</f>
        <v>0</v>
      </c>
      <c r="J44" s="4">
        <f>J42+I44</f>
        <v>0</v>
      </c>
      <c r="K44" s="4">
        <f t="shared" si="38"/>
        <v>0</v>
      </c>
      <c r="L44" s="4">
        <f t="shared" si="38"/>
        <v>0</v>
      </c>
      <c r="M44" s="4">
        <f t="shared" si="38"/>
        <v>0</v>
      </c>
      <c r="N44" s="4">
        <f t="shared" si="38"/>
        <v>0</v>
      </c>
      <c r="O44" s="4">
        <f t="shared" si="38"/>
        <v>0</v>
      </c>
      <c r="P44" s="4">
        <f t="shared" si="38"/>
        <v>0</v>
      </c>
      <c r="Q44" s="4">
        <f t="shared" si="38"/>
        <v>0</v>
      </c>
      <c r="R44" s="4">
        <f t="shared" si="38"/>
        <v>0</v>
      </c>
      <c r="S44" s="4">
        <f t="shared" si="38"/>
        <v>0</v>
      </c>
      <c r="T44" s="4">
        <f t="shared" si="38"/>
        <v>0</v>
      </c>
      <c r="U44" s="4">
        <f t="shared" si="38"/>
        <v>0</v>
      </c>
      <c r="V44" s="4">
        <f t="shared" si="38"/>
        <v>0</v>
      </c>
      <c r="W44" s="4">
        <f t="shared" si="38"/>
        <v>0</v>
      </c>
      <c r="X44" s="4">
        <f t="shared" si="38"/>
        <v>0</v>
      </c>
      <c r="Y44" s="4">
        <f t="shared" si="38"/>
        <v>0</v>
      </c>
      <c r="Z44" s="4">
        <f t="shared" si="38"/>
        <v>0</v>
      </c>
      <c r="AA44" s="4">
        <f t="shared" si="38"/>
        <v>0</v>
      </c>
      <c r="AB44" s="4">
        <f t="shared" si="38"/>
        <v>0</v>
      </c>
      <c r="AC44" s="4">
        <f t="shared" si="38"/>
        <v>0</v>
      </c>
      <c r="AD44" s="4">
        <f t="shared" si="38"/>
        <v>0</v>
      </c>
      <c r="AE44" s="4">
        <f t="shared" si="38"/>
        <v>0</v>
      </c>
      <c r="AF44" s="4">
        <f t="shared" si="38"/>
        <v>0</v>
      </c>
      <c r="AG44" s="4">
        <f t="shared" si="38"/>
        <v>0</v>
      </c>
      <c r="AH44" s="4">
        <f t="shared" si="38"/>
        <v>0</v>
      </c>
      <c r="AI44" s="4">
        <f t="shared" si="38"/>
        <v>0</v>
      </c>
      <c r="AJ44" s="4">
        <f t="shared" si="38"/>
        <v>0</v>
      </c>
      <c r="AK44" s="4">
        <f t="shared" si="38"/>
        <v>0</v>
      </c>
      <c r="AL44" s="4">
        <f t="shared" si="38"/>
        <v>0</v>
      </c>
      <c r="AM44" s="4">
        <f t="shared" si="38"/>
        <v>0</v>
      </c>
      <c r="AN44" s="4">
        <f t="shared" si="38"/>
        <v>0</v>
      </c>
      <c r="AO44" s="4">
        <f t="shared" si="38"/>
        <v>0</v>
      </c>
      <c r="AP44" s="4">
        <f t="shared" si="38"/>
        <v>0</v>
      </c>
      <c r="AQ44" s="4">
        <f t="shared" si="38"/>
        <v>0</v>
      </c>
      <c r="AR44" s="4">
        <f t="shared" si="38"/>
        <v>0</v>
      </c>
      <c r="AS44" s="4">
        <f t="shared" si="38"/>
        <v>0</v>
      </c>
      <c r="AT44" s="4">
        <f t="shared" si="38"/>
        <v>0</v>
      </c>
      <c r="AU44" s="4">
        <f t="shared" si="38"/>
        <v>0</v>
      </c>
      <c r="AV44" s="4">
        <f t="shared" si="38"/>
        <v>0</v>
      </c>
      <c r="AW44" s="4">
        <f t="shared" si="38"/>
        <v>0</v>
      </c>
      <c r="AX44" s="4">
        <f t="shared" si="38"/>
        <v>0</v>
      </c>
      <c r="AY44" s="4">
        <f t="shared" si="38"/>
        <v>0</v>
      </c>
      <c r="AZ44" s="4">
        <f t="shared" si="38"/>
        <v>0</v>
      </c>
      <c r="BA44" s="4">
        <f t="shared" si="38"/>
        <v>0</v>
      </c>
      <c r="BB44" s="5">
        <f t="shared" si="38"/>
        <v>0</v>
      </c>
      <c r="BC44" s="3" t="e">
        <f t="shared" si="38"/>
        <v>#REF!</v>
      </c>
      <c r="BD44" s="3" t="e">
        <f t="shared" si="38"/>
        <v>#REF!</v>
      </c>
      <c r="BE44" s="3" t="e">
        <f t="shared" si="38"/>
        <v>#REF!</v>
      </c>
      <c r="BF44" s="3" t="e">
        <f t="shared" si="38"/>
        <v>#REF!</v>
      </c>
      <c r="BG44" s="3" t="e">
        <f t="shared" si="38"/>
        <v>#REF!</v>
      </c>
      <c r="BH44" s="3" t="e">
        <f t="shared" si="38"/>
        <v>#REF!</v>
      </c>
      <c r="BI44" s="3" t="e">
        <f t="shared" si="38"/>
        <v>#REF!</v>
      </c>
      <c r="BJ44" s="3" t="e">
        <f t="shared" si="38"/>
        <v>#REF!</v>
      </c>
      <c r="BK44" s="3" t="e">
        <f t="shared" si="38"/>
        <v>#REF!</v>
      </c>
      <c r="BL44" s="3" t="e">
        <f t="shared" si="38"/>
        <v>#REF!</v>
      </c>
      <c r="BM44" s="3" t="e">
        <f t="shared" si="38"/>
        <v>#REF!</v>
      </c>
      <c r="BN44" s="3" t="e">
        <f t="shared" si="38"/>
        <v>#REF!</v>
      </c>
      <c r="BO44" s="3" t="e">
        <f t="shared" si="38"/>
        <v>#REF!</v>
      </c>
      <c r="BP44" s="3" t="e">
        <f t="shared" si="38"/>
        <v>#REF!</v>
      </c>
      <c r="BQ44" s="3" t="e">
        <f t="shared" ref="BQ44:EB44" si="39">BQ42+BP44</f>
        <v>#REF!</v>
      </c>
      <c r="BR44" s="3" t="e">
        <f t="shared" si="39"/>
        <v>#REF!</v>
      </c>
      <c r="BS44" s="3" t="e">
        <f t="shared" si="39"/>
        <v>#REF!</v>
      </c>
      <c r="BT44" s="3" t="e">
        <f t="shared" si="39"/>
        <v>#REF!</v>
      </c>
      <c r="BU44" s="3" t="e">
        <f t="shared" si="39"/>
        <v>#REF!</v>
      </c>
      <c r="BV44" s="3" t="e">
        <f t="shared" si="39"/>
        <v>#REF!</v>
      </c>
      <c r="BW44" s="3" t="e">
        <f t="shared" si="39"/>
        <v>#REF!</v>
      </c>
      <c r="BX44" s="3" t="e">
        <f t="shared" si="39"/>
        <v>#REF!</v>
      </c>
      <c r="BY44" s="3" t="e">
        <f t="shared" si="39"/>
        <v>#REF!</v>
      </c>
      <c r="BZ44" s="3" t="e">
        <f t="shared" si="39"/>
        <v>#REF!</v>
      </c>
      <c r="CA44" s="3" t="e">
        <f t="shared" si="39"/>
        <v>#REF!</v>
      </c>
      <c r="CB44" s="3" t="e">
        <f t="shared" si="39"/>
        <v>#REF!</v>
      </c>
      <c r="CC44" s="3" t="e">
        <f t="shared" si="39"/>
        <v>#REF!</v>
      </c>
      <c r="CD44" s="3" t="e">
        <f t="shared" si="39"/>
        <v>#REF!</v>
      </c>
      <c r="CE44" s="3" t="e">
        <f t="shared" si="39"/>
        <v>#REF!</v>
      </c>
      <c r="CF44" s="3" t="e">
        <f t="shared" si="39"/>
        <v>#REF!</v>
      </c>
      <c r="CG44" s="3" t="e">
        <f t="shared" si="39"/>
        <v>#REF!</v>
      </c>
      <c r="CH44" s="3" t="e">
        <f t="shared" si="39"/>
        <v>#REF!</v>
      </c>
      <c r="CI44" s="3" t="e">
        <f t="shared" si="39"/>
        <v>#REF!</v>
      </c>
      <c r="CJ44" s="3" t="e">
        <f t="shared" si="39"/>
        <v>#REF!</v>
      </c>
      <c r="CK44" s="3" t="e">
        <f t="shared" si="39"/>
        <v>#REF!</v>
      </c>
      <c r="CL44" s="3" t="e">
        <f t="shared" si="39"/>
        <v>#REF!</v>
      </c>
      <c r="CM44" s="3" t="e">
        <f t="shared" si="39"/>
        <v>#REF!</v>
      </c>
      <c r="CN44" s="3" t="e">
        <f t="shared" si="39"/>
        <v>#REF!</v>
      </c>
      <c r="CO44" s="3" t="e">
        <f t="shared" si="39"/>
        <v>#REF!</v>
      </c>
      <c r="CP44" s="3" t="e">
        <f t="shared" si="39"/>
        <v>#REF!</v>
      </c>
      <c r="CQ44" s="3" t="e">
        <f t="shared" si="39"/>
        <v>#REF!</v>
      </c>
      <c r="CR44" s="3" t="e">
        <f t="shared" si="39"/>
        <v>#REF!</v>
      </c>
      <c r="CS44" s="3" t="e">
        <f t="shared" si="39"/>
        <v>#REF!</v>
      </c>
      <c r="CT44" s="3" t="e">
        <f t="shared" si="39"/>
        <v>#REF!</v>
      </c>
      <c r="CU44" s="3" t="e">
        <f t="shared" si="39"/>
        <v>#REF!</v>
      </c>
      <c r="CV44" s="3" t="e">
        <f t="shared" si="39"/>
        <v>#REF!</v>
      </c>
      <c r="CW44" s="3" t="e">
        <f t="shared" si="39"/>
        <v>#REF!</v>
      </c>
      <c r="CX44" s="3" t="e">
        <f t="shared" si="39"/>
        <v>#REF!</v>
      </c>
      <c r="CY44" s="3" t="e">
        <f t="shared" si="39"/>
        <v>#REF!</v>
      </c>
      <c r="CZ44" s="3" t="e">
        <f t="shared" si="39"/>
        <v>#REF!</v>
      </c>
      <c r="DA44" s="3" t="e">
        <f t="shared" si="39"/>
        <v>#REF!</v>
      </c>
      <c r="DB44" s="3" t="e">
        <f t="shared" si="39"/>
        <v>#REF!</v>
      </c>
      <c r="DC44" s="3" t="e">
        <f t="shared" si="39"/>
        <v>#REF!</v>
      </c>
      <c r="DD44" s="3" t="e">
        <f t="shared" si="39"/>
        <v>#REF!</v>
      </c>
      <c r="DE44" s="3" t="e">
        <f t="shared" si="39"/>
        <v>#REF!</v>
      </c>
      <c r="DF44" s="3" t="e">
        <f t="shared" si="39"/>
        <v>#REF!</v>
      </c>
      <c r="DG44" s="3" t="e">
        <f t="shared" si="39"/>
        <v>#REF!</v>
      </c>
      <c r="DH44" s="3" t="e">
        <f t="shared" si="39"/>
        <v>#REF!</v>
      </c>
      <c r="DI44" s="3" t="e">
        <f t="shared" si="39"/>
        <v>#REF!</v>
      </c>
      <c r="DJ44" s="3" t="e">
        <f t="shared" si="39"/>
        <v>#REF!</v>
      </c>
      <c r="DK44" s="3" t="e">
        <f t="shared" si="39"/>
        <v>#REF!</v>
      </c>
      <c r="DL44" s="3" t="e">
        <f t="shared" si="39"/>
        <v>#REF!</v>
      </c>
      <c r="DM44" s="3" t="e">
        <f t="shared" si="39"/>
        <v>#REF!</v>
      </c>
      <c r="DN44" s="3" t="e">
        <f t="shared" si="39"/>
        <v>#REF!</v>
      </c>
      <c r="DO44" s="3" t="e">
        <f t="shared" si="39"/>
        <v>#REF!</v>
      </c>
      <c r="DP44" s="3" t="e">
        <f t="shared" si="39"/>
        <v>#REF!</v>
      </c>
      <c r="DQ44" s="3" t="e">
        <f t="shared" si="39"/>
        <v>#REF!</v>
      </c>
      <c r="DR44" s="3" t="e">
        <f t="shared" si="39"/>
        <v>#REF!</v>
      </c>
      <c r="DS44" s="3" t="e">
        <f t="shared" si="39"/>
        <v>#REF!</v>
      </c>
      <c r="DT44" s="3" t="e">
        <f t="shared" si="39"/>
        <v>#REF!</v>
      </c>
      <c r="DU44" s="3" t="e">
        <f t="shared" si="39"/>
        <v>#REF!</v>
      </c>
      <c r="DV44" s="3" t="e">
        <f t="shared" si="39"/>
        <v>#REF!</v>
      </c>
      <c r="DW44" s="3" t="e">
        <f t="shared" si="39"/>
        <v>#REF!</v>
      </c>
      <c r="DX44" s="3" t="e">
        <f t="shared" si="39"/>
        <v>#REF!</v>
      </c>
      <c r="DY44" s="3" t="e">
        <f t="shared" si="39"/>
        <v>#REF!</v>
      </c>
      <c r="DZ44" s="3" t="e">
        <f t="shared" si="39"/>
        <v>#REF!</v>
      </c>
      <c r="EA44" s="3" t="e">
        <f t="shared" si="39"/>
        <v>#REF!</v>
      </c>
      <c r="EB44" s="3" t="e">
        <f t="shared" si="39"/>
        <v>#REF!</v>
      </c>
      <c r="EC44" s="3" t="e">
        <f t="shared" ref="EC44:GN44" si="40">EC42+EB44</f>
        <v>#REF!</v>
      </c>
      <c r="ED44" s="3" t="e">
        <f t="shared" si="40"/>
        <v>#REF!</v>
      </c>
      <c r="EE44" s="3" t="e">
        <f t="shared" si="40"/>
        <v>#REF!</v>
      </c>
      <c r="EF44" s="3" t="e">
        <f t="shared" si="40"/>
        <v>#REF!</v>
      </c>
      <c r="EG44" s="3" t="e">
        <f t="shared" si="40"/>
        <v>#REF!</v>
      </c>
      <c r="EH44" s="3" t="e">
        <f t="shared" si="40"/>
        <v>#REF!</v>
      </c>
      <c r="EI44" s="3" t="e">
        <f t="shared" si="40"/>
        <v>#REF!</v>
      </c>
      <c r="EJ44" s="3" t="e">
        <f t="shared" si="40"/>
        <v>#REF!</v>
      </c>
      <c r="EK44" s="3" t="e">
        <f t="shared" si="40"/>
        <v>#REF!</v>
      </c>
      <c r="EL44" s="3" t="e">
        <f t="shared" si="40"/>
        <v>#REF!</v>
      </c>
      <c r="EM44" s="3" t="e">
        <f t="shared" si="40"/>
        <v>#REF!</v>
      </c>
      <c r="EN44" s="3" t="e">
        <f t="shared" si="40"/>
        <v>#REF!</v>
      </c>
      <c r="EO44" s="3" t="e">
        <f t="shared" si="40"/>
        <v>#REF!</v>
      </c>
      <c r="EP44" s="3" t="e">
        <f t="shared" si="40"/>
        <v>#REF!</v>
      </c>
      <c r="EQ44" s="3" t="e">
        <f t="shared" si="40"/>
        <v>#REF!</v>
      </c>
      <c r="ER44" s="3" t="e">
        <f t="shared" si="40"/>
        <v>#REF!</v>
      </c>
      <c r="ES44" s="3" t="e">
        <f t="shared" si="40"/>
        <v>#REF!</v>
      </c>
      <c r="ET44" s="3" t="e">
        <f t="shared" si="40"/>
        <v>#REF!</v>
      </c>
      <c r="EU44" s="3" t="e">
        <f t="shared" si="40"/>
        <v>#REF!</v>
      </c>
      <c r="EV44" s="3" t="e">
        <f t="shared" si="40"/>
        <v>#REF!</v>
      </c>
      <c r="EW44" s="3" t="e">
        <f t="shared" si="40"/>
        <v>#REF!</v>
      </c>
      <c r="EX44" s="3" t="e">
        <f t="shared" si="40"/>
        <v>#REF!</v>
      </c>
      <c r="EY44" s="3" t="e">
        <f t="shared" si="40"/>
        <v>#REF!</v>
      </c>
      <c r="EZ44" s="3" t="e">
        <f t="shared" si="40"/>
        <v>#REF!</v>
      </c>
      <c r="FA44" s="3" t="e">
        <f t="shared" si="40"/>
        <v>#REF!</v>
      </c>
      <c r="FB44" s="3" t="e">
        <f t="shared" si="40"/>
        <v>#REF!</v>
      </c>
      <c r="FC44" s="3" t="e">
        <f t="shared" si="40"/>
        <v>#REF!</v>
      </c>
      <c r="FD44" s="3" t="e">
        <f t="shared" si="40"/>
        <v>#REF!</v>
      </c>
      <c r="FE44" s="3" t="e">
        <f t="shared" si="40"/>
        <v>#REF!</v>
      </c>
      <c r="FF44" s="3" t="e">
        <f t="shared" si="40"/>
        <v>#REF!</v>
      </c>
      <c r="FG44" s="3" t="e">
        <f t="shared" si="40"/>
        <v>#REF!</v>
      </c>
      <c r="FH44" s="3" t="e">
        <f t="shared" si="40"/>
        <v>#REF!</v>
      </c>
      <c r="FI44" s="3" t="e">
        <f t="shared" si="40"/>
        <v>#REF!</v>
      </c>
      <c r="FJ44" s="3" t="e">
        <f t="shared" si="40"/>
        <v>#REF!</v>
      </c>
      <c r="FK44" s="3" t="e">
        <f t="shared" si="40"/>
        <v>#REF!</v>
      </c>
      <c r="FL44" s="3" t="e">
        <f t="shared" si="40"/>
        <v>#REF!</v>
      </c>
      <c r="FM44" s="3" t="e">
        <f t="shared" si="40"/>
        <v>#REF!</v>
      </c>
      <c r="FN44" s="3" t="e">
        <f t="shared" si="40"/>
        <v>#REF!</v>
      </c>
      <c r="FO44" s="3" t="e">
        <f t="shared" si="40"/>
        <v>#REF!</v>
      </c>
      <c r="FP44" s="3" t="e">
        <f t="shared" si="40"/>
        <v>#REF!</v>
      </c>
      <c r="FQ44" s="3" t="e">
        <f t="shared" si="40"/>
        <v>#REF!</v>
      </c>
      <c r="FR44" s="3" t="e">
        <f t="shared" si="40"/>
        <v>#REF!</v>
      </c>
      <c r="FS44" s="3" t="e">
        <f t="shared" si="40"/>
        <v>#REF!</v>
      </c>
      <c r="FT44" s="3" t="e">
        <f t="shared" si="40"/>
        <v>#REF!</v>
      </c>
      <c r="FU44" s="3" t="e">
        <f t="shared" si="40"/>
        <v>#REF!</v>
      </c>
      <c r="FV44" s="3" t="e">
        <f t="shared" si="40"/>
        <v>#REF!</v>
      </c>
      <c r="FW44" s="3" t="e">
        <f t="shared" si="40"/>
        <v>#REF!</v>
      </c>
      <c r="FX44" s="3" t="e">
        <f t="shared" si="40"/>
        <v>#REF!</v>
      </c>
      <c r="FY44" s="3" t="e">
        <f t="shared" si="40"/>
        <v>#REF!</v>
      </c>
      <c r="FZ44" s="3" t="e">
        <f t="shared" si="40"/>
        <v>#REF!</v>
      </c>
      <c r="GA44" s="3" t="e">
        <f t="shared" si="40"/>
        <v>#REF!</v>
      </c>
      <c r="GB44" s="3" t="e">
        <f t="shared" si="40"/>
        <v>#REF!</v>
      </c>
      <c r="GC44" s="3" t="e">
        <f t="shared" si="40"/>
        <v>#REF!</v>
      </c>
      <c r="GD44" s="3" t="e">
        <f t="shared" si="40"/>
        <v>#REF!</v>
      </c>
      <c r="GE44" s="3" t="e">
        <f t="shared" si="40"/>
        <v>#REF!</v>
      </c>
      <c r="GF44" s="3" t="e">
        <f t="shared" si="40"/>
        <v>#REF!</v>
      </c>
      <c r="GG44" s="3" t="e">
        <f t="shared" si="40"/>
        <v>#REF!</v>
      </c>
      <c r="GH44" s="3" t="e">
        <f t="shared" si="40"/>
        <v>#REF!</v>
      </c>
      <c r="GI44" s="3" t="e">
        <f t="shared" si="40"/>
        <v>#REF!</v>
      </c>
      <c r="GJ44" s="3" t="e">
        <f t="shared" si="40"/>
        <v>#REF!</v>
      </c>
      <c r="GK44" s="3" t="e">
        <f t="shared" si="40"/>
        <v>#REF!</v>
      </c>
      <c r="GL44" s="3" t="e">
        <f t="shared" si="40"/>
        <v>#REF!</v>
      </c>
      <c r="GM44" s="3" t="e">
        <f t="shared" si="40"/>
        <v>#REF!</v>
      </c>
      <c r="GN44" s="3" t="e">
        <f t="shared" si="40"/>
        <v>#REF!</v>
      </c>
      <c r="GO44" s="3" t="e">
        <f t="shared" ref="GO44:II44" si="41">GO42+GN44</f>
        <v>#REF!</v>
      </c>
      <c r="GP44" s="3" t="e">
        <f t="shared" si="41"/>
        <v>#REF!</v>
      </c>
      <c r="GQ44" s="3" t="e">
        <f t="shared" si="41"/>
        <v>#REF!</v>
      </c>
      <c r="GR44" s="3" t="e">
        <f t="shared" si="41"/>
        <v>#REF!</v>
      </c>
      <c r="GS44" s="3" t="e">
        <f t="shared" si="41"/>
        <v>#REF!</v>
      </c>
      <c r="GT44" s="3" t="e">
        <f t="shared" si="41"/>
        <v>#REF!</v>
      </c>
      <c r="GU44" s="3" t="e">
        <f t="shared" si="41"/>
        <v>#REF!</v>
      </c>
      <c r="GV44" s="3" t="e">
        <f t="shared" si="41"/>
        <v>#REF!</v>
      </c>
      <c r="GW44" s="3" t="e">
        <f t="shared" si="41"/>
        <v>#REF!</v>
      </c>
      <c r="GX44" s="3" t="e">
        <f t="shared" si="41"/>
        <v>#REF!</v>
      </c>
      <c r="GY44" s="3" t="e">
        <f t="shared" si="41"/>
        <v>#REF!</v>
      </c>
      <c r="GZ44" s="3" t="e">
        <f t="shared" si="41"/>
        <v>#REF!</v>
      </c>
      <c r="HA44" s="3" t="e">
        <f t="shared" si="41"/>
        <v>#REF!</v>
      </c>
      <c r="HB44" s="3" t="e">
        <f t="shared" si="41"/>
        <v>#REF!</v>
      </c>
      <c r="HC44" s="3" t="e">
        <f t="shared" si="41"/>
        <v>#REF!</v>
      </c>
      <c r="HD44" s="3" t="e">
        <f t="shared" si="41"/>
        <v>#REF!</v>
      </c>
      <c r="HE44" s="3" t="e">
        <f t="shared" si="41"/>
        <v>#REF!</v>
      </c>
      <c r="HF44" s="3" t="e">
        <f t="shared" si="41"/>
        <v>#REF!</v>
      </c>
      <c r="HG44" s="3" t="e">
        <f t="shared" si="41"/>
        <v>#REF!</v>
      </c>
      <c r="HH44" s="3" t="e">
        <f t="shared" si="41"/>
        <v>#REF!</v>
      </c>
      <c r="HI44" s="3" t="e">
        <f t="shared" si="41"/>
        <v>#REF!</v>
      </c>
      <c r="HJ44" s="3" t="e">
        <f t="shared" si="41"/>
        <v>#REF!</v>
      </c>
      <c r="HK44" s="3" t="e">
        <f t="shared" si="41"/>
        <v>#REF!</v>
      </c>
      <c r="HL44" s="3" t="e">
        <f t="shared" si="41"/>
        <v>#REF!</v>
      </c>
      <c r="HM44" s="3" t="e">
        <f t="shared" si="41"/>
        <v>#REF!</v>
      </c>
      <c r="HN44" s="3" t="e">
        <f t="shared" si="41"/>
        <v>#REF!</v>
      </c>
      <c r="HO44" s="3" t="e">
        <f t="shared" si="41"/>
        <v>#REF!</v>
      </c>
      <c r="HP44" s="3" t="e">
        <f t="shared" si="41"/>
        <v>#REF!</v>
      </c>
      <c r="HQ44" s="3" t="e">
        <f t="shared" si="41"/>
        <v>#REF!</v>
      </c>
      <c r="HR44" s="3" t="e">
        <f t="shared" si="41"/>
        <v>#REF!</v>
      </c>
      <c r="HS44" s="3" t="e">
        <f t="shared" si="41"/>
        <v>#REF!</v>
      </c>
      <c r="HT44" s="3" t="e">
        <f t="shared" si="41"/>
        <v>#REF!</v>
      </c>
      <c r="HU44" s="3" t="e">
        <f t="shared" si="41"/>
        <v>#REF!</v>
      </c>
      <c r="HV44" s="3" t="e">
        <f t="shared" si="41"/>
        <v>#REF!</v>
      </c>
      <c r="HW44" s="3" t="e">
        <f t="shared" si="41"/>
        <v>#REF!</v>
      </c>
      <c r="HX44" s="3" t="e">
        <f t="shared" si="41"/>
        <v>#REF!</v>
      </c>
      <c r="HY44" s="3" t="e">
        <f t="shared" si="41"/>
        <v>#REF!</v>
      </c>
      <c r="HZ44" s="3" t="e">
        <f t="shared" si="41"/>
        <v>#REF!</v>
      </c>
      <c r="IA44" s="3" t="e">
        <f t="shared" si="41"/>
        <v>#REF!</v>
      </c>
      <c r="IB44" s="3" t="e">
        <f t="shared" si="41"/>
        <v>#REF!</v>
      </c>
      <c r="IC44" s="3" t="e">
        <f t="shared" si="41"/>
        <v>#REF!</v>
      </c>
      <c r="ID44" s="3" t="e">
        <f t="shared" si="41"/>
        <v>#REF!</v>
      </c>
      <c r="IE44" s="3" t="e">
        <f t="shared" si="41"/>
        <v>#REF!</v>
      </c>
      <c r="IF44" s="3" t="e">
        <f t="shared" si="41"/>
        <v>#REF!</v>
      </c>
      <c r="IG44" s="3" t="e">
        <f t="shared" si="41"/>
        <v>#REF!</v>
      </c>
      <c r="IH44" s="3" t="e">
        <f t="shared" si="41"/>
        <v>#REF!</v>
      </c>
      <c r="II44" s="3" t="e">
        <f t="shared" si="41"/>
        <v>#REF!</v>
      </c>
    </row>
    <row r="45" spans="1:243" ht="15.75" thickBot="1">
      <c r="B45" s="446" t="s">
        <v>422</v>
      </c>
      <c r="C45" s="147">
        <f>H10</f>
        <v>0.01</v>
      </c>
      <c r="D45" s="450">
        <f>($C$13*$C$45)*$C$50</f>
        <v>0</v>
      </c>
      <c r="E45" s="451">
        <f t="shared" ref="E45:BP45" si="42">(D45)*$C$50</f>
        <v>0</v>
      </c>
      <c r="F45" s="451">
        <f t="shared" si="42"/>
        <v>0</v>
      </c>
      <c r="G45" s="451">
        <f t="shared" si="42"/>
        <v>0</v>
      </c>
      <c r="H45" s="451">
        <f t="shared" si="42"/>
        <v>0</v>
      </c>
      <c r="I45" s="451">
        <f>(H45)*$C$50</f>
        <v>0</v>
      </c>
      <c r="J45" s="451">
        <f>(I45)*$C$50</f>
        <v>0</v>
      </c>
      <c r="K45" s="451">
        <f t="shared" si="42"/>
        <v>0</v>
      </c>
      <c r="L45" s="451">
        <f t="shared" si="42"/>
        <v>0</v>
      </c>
      <c r="M45" s="451">
        <f t="shared" si="42"/>
        <v>0</v>
      </c>
      <c r="N45" s="451">
        <f t="shared" si="42"/>
        <v>0</v>
      </c>
      <c r="O45" s="451">
        <f t="shared" si="42"/>
        <v>0</v>
      </c>
      <c r="P45" s="451">
        <f t="shared" si="42"/>
        <v>0</v>
      </c>
      <c r="Q45" s="451">
        <f t="shared" si="42"/>
        <v>0</v>
      </c>
      <c r="R45" s="451">
        <f t="shared" si="42"/>
        <v>0</v>
      </c>
      <c r="S45" s="451">
        <f t="shared" si="42"/>
        <v>0</v>
      </c>
      <c r="T45" s="451">
        <f t="shared" si="42"/>
        <v>0</v>
      </c>
      <c r="U45" s="451">
        <f t="shared" si="42"/>
        <v>0</v>
      </c>
      <c r="V45" s="451">
        <f t="shared" si="42"/>
        <v>0</v>
      </c>
      <c r="W45" s="451">
        <f t="shared" si="42"/>
        <v>0</v>
      </c>
      <c r="X45" s="451">
        <f t="shared" si="42"/>
        <v>0</v>
      </c>
      <c r="Y45" s="451">
        <f t="shared" si="42"/>
        <v>0</v>
      </c>
      <c r="Z45" s="451">
        <f t="shared" si="42"/>
        <v>0</v>
      </c>
      <c r="AA45" s="451">
        <f t="shared" si="42"/>
        <v>0</v>
      </c>
      <c r="AB45" s="451">
        <f t="shared" si="42"/>
        <v>0</v>
      </c>
      <c r="AC45" s="451">
        <f t="shared" si="42"/>
        <v>0</v>
      </c>
      <c r="AD45" s="451">
        <f t="shared" si="42"/>
        <v>0</v>
      </c>
      <c r="AE45" s="451">
        <f t="shared" si="42"/>
        <v>0</v>
      </c>
      <c r="AF45" s="451">
        <f t="shared" si="42"/>
        <v>0</v>
      </c>
      <c r="AG45" s="451">
        <f t="shared" si="42"/>
        <v>0</v>
      </c>
      <c r="AH45" s="451">
        <f t="shared" si="42"/>
        <v>0</v>
      </c>
      <c r="AI45" s="451">
        <f t="shared" si="42"/>
        <v>0</v>
      </c>
      <c r="AJ45" s="451">
        <f t="shared" si="42"/>
        <v>0</v>
      </c>
      <c r="AK45" s="451">
        <f t="shared" si="42"/>
        <v>0</v>
      </c>
      <c r="AL45" s="451">
        <f t="shared" si="42"/>
        <v>0</v>
      </c>
      <c r="AM45" s="451">
        <f t="shared" si="42"/>
        <v>0</v>
      </c>
      <c r="AN45" s="451">
        <f t="shared" si="42"/>
        <v>0</v>
      </c>
      <c r="AO45" s="451">
        <f t="shared" si="42"/>
        <v>0</v>
      </c>
      <c r="AP45" s="451">
        <f t="shared" si="42"/>
        <v>0</v>
      </c>
      <c r="AQ45" s="451">
        <f t="shared" si="42"/>
        <v>0</v>
      </c>
      <c r="AR45" s="451">
        <f t="shared" si="42"/>
        <v>0</v>
      </c>
      <c r="AS45" s="451">
        <f t="shared" si="42"/>
        <v>0</v>
      </c>
      <c r="AT45" s="451">
        <f t="shared" si="42"/>
        <v>0</v>
      </c>
      <c r="AU45" s="451">
        <f t="shared" si="42"/>
        <v>0</v>
      </c>
      <c r="AV45" s="451">
        <f t="shared" si="42"/>
        <v>0</v>
      </c>
      <c r="AW45" s="451">
        <f t="shared" si="42"/>
        <v>0</v>
      </c>
      <c r="AX45" s="451">
        <f t="shared" si="42"/>
        <v>0</v>
      </c>
      <c r="AY45" s="451">
        <f t="shared" si="42"/>
        <v>0</v>
      </c>
      <c r="AZ45" s="451">
        <f t="shared" si="42"/>
        <v>0</v>
      </c>
      <c r="BA45" s="451">
        <f t="shared" si="42"/>
        <v>0</v>
      </c>
      <c r="BB45" s="452">
        <f t="shared" si="42"/>
        <v>0</v>
      </c>
      <c r="BC45" s="3">
        <f t="shared" si="42"/>
        <v>0</v>
      </c>
      <c r="BD45" s="3">
        <f t="shared" si="42"/>
        <v>0</v>
      </c>
      <c r="BE45" s="3">
        <f t="shared" si="42"/>
        <v>0</v>
      </c>
      <c r="BF45" s="3">
        <f t="shared" si="42"/>
        <v>0</v>
      </c>
      <c r="BG45" s="3">
        <f t="shared" si="42"/>
        <v>0</v>
      </c>
      <c r="BH45" s="3">
        <f t="shared" si="42"/>
        <v>0</v>
      </c>
      <c r="BI45" s="3">
        <f t="shared" si="42"/>
        <v>0</v>
      </c>
      <c r="BJ45" s="3">
        <f t="shared" si="42"/>
        <v>0</v>
      </c>
      <c r="BK45" s="3">
        <f t="shared" si="42"/>
        <v>0</v>
      </c>
      <c r="BL45" s="3">
        <f t="shared" si="42"/>
        <v>0</v>
      </c>
      <c r="BM45" s="3">
        <f t="shared" si="42"/>
        <v>0</v>
      </c>
      <c r="BN45" s="3">
        <f t="shared" si="42"/>
        <v>0</v>
      </c>
      <c r="BO45" s="3">
        <f t="shared" si="42"/>
        <v>0</v>
      </c>
      <c r="BP45" s="3">
        <f t="shared" si="42"/>
        <v>0</v>
      </c>
      <c r="BQ45" s="3">
        <f t="shared" ref="BQ45:EB45" si="43">(BP45)*$C$50</f>
        <v>0</v>
      </c>
      <c r="BR45" s="3">
        <f t="shared" si="43"/>
        <v>0</v>
      </c>
      <c r="BS45" s="3">
        <f t="shared" si="43"/>
        <v>0</v>
      </c>
      <c r="BT45" s="3">
        <f t="shared" si="43"/>
        <v>0</v>
      </c>
      <c r="BU45" s="3">
        <f t="shared" si="43"/>
        <v>0</v>
      </c>
      <c r="BV45" s="3">
        <f t="shared" si="43"/>
        <v>0</v>
      </c>
      <c r="BW45" s="3">
        <f t="shared" si="43"/>
        <v>0</v>
      </c>
      <c r="BX45" s="3">
        <f t="shared" si="43"/>
        <v>0</v>
      </c>
      <c r="BY45" s="3">
        <f t="shared" si="43"/>
        <v>0</v>
      </c>
      <c r="BZ45" s="3">
        <f t="shared" si="43"/>
        <v>0</v>
      </c>
      <c r="CA45" s="3">
        <f t="shared" si="43"/>
        <v>0</v>
      </c>
      <c r="CB45" s="3">
        <f t="shared" si="43"/>
        <v>0</v>
      </c>
      <c r="CC45" s="3">
        <f t="shared" si="43"/>
        <v>0</v>
      </c>
      <c r="CD45" s="3">
        <f t="shared" si="43"/>
        <v>0</v>
      </c>
      <c r="CE45" s="3">
        <f t="shared" si="43"/>
        <v>0</v>
      </c>
      <c r="CF45" s="3">
        <f t="shared" si="43"/>
        <v>0</v>
      </c>
      <c r="CG45" s="3">
        <f t="shared" si="43"/>
        <v>0</v>
      </c>
      <c r="CH45" s="3">
        <f t="shared" si="43"/>
        <v>0</v>
      </c>
      <c r="CI45" s="3">
        <f t="shared" si="43"/>
        <v>0</v>
      </c>
      <c r="CJ45" s="3">
        <f t="shared" si="43"/>
        <v>0</v>
      </c>
      <c r="CK45" s="3">
        <f t="shared" si="43"/>
        <v>0</v>
      </c>
      <c r="CL45" s="3">
        <f t="shared" si="43"/>
        <v>0</v>
      </c>
      <c r="CM45" s="3">
        <f t="shared" si="43"/>
        <v>0</v>
      </c>
      <c r="CN45" s="3">
        <f t="shared" si="43"/>
        <v>0</v>
      </c>
      <c r="CO45" s="3">
        <f t="shared" si="43"/>
        <v>0</v>
      </c>
      <c r="CP45" s="3">
        <f t="shared" si="43"/>
        <v>0</v>
      </c>
      <c r="CQ45" s="3">
        <f t="shared" si="43"/>
        <v>0</v>
      </c>
      <c r="CR45" s="3">
        <f t="shared" si="43"/>
        <v>0</v>
      </c>
      <c r="CS45" s="3">
        <f t="shared" si="43"/>
        <v>0</v>
      </c>
      <c r="CT45" s="3">
        <f t="shared" si="43"/>
        <v>0</v>
      </c>
      <c r="CU45" s="3">
        <f t="shared" si="43"/>
        <v>0</v>
      </c>
      <c r="CV45" s="3">
        <f t="shared" si="43"/>
        <v>0</v>
      </c>
      <c r="CW45" s="3">
        <f t="shared" si="43"/>
        <v>0</v>
      </c>
      <c r="CX45" s="3">
        <f t="shared" si="43"/>
        <v>0</v>
      </c>
      <c r="CY45" s="3">
        <f t="shared" si="43"/>
        <v>0</v>
      </c>
      <c r="CZ45" s="3">
        <f t="shared" si="43"/>
        <v>0</v>
      </c>
      <c r="DA45" s="3">
        <f t="shared" si="43"/>
        <v>0</v>
      </c>
      <c r="DB45" s="3">
        <f t="shared" si="43"/>
        <v>0</v>
      </c>
      <c r="DC45" s="3">
        <f t="shared" si="43"/>
        <v>0</v>
      </c>
      <c r="DD45" s="3">
        <f t="shared" si="43"/>
        <v>0</v>
      </c>
      <c r="DE45" s="3">
        <f t="shared" si="43"/>
        <v>0</v>
      </c>
      <c r="DF45" s="3">
        <f t="shared" si="43"/>
        <v>0</v>
      </c>
      <c r="DG45" s="3">
        <f t="shared" si="43"/>
        <v>0</v>
      </c>
      <c r="DH45" s="3">
        <f t="shared" si="43"/>
        <v>0</v>
      </c>
      <c r="DI45" s="3">
        <f t="shared" si="43"/>
        <v>0</v>
      </c>
      <c r="DJ45" s="3">
        <f t="shared" si="43"/>
        <v>0</v>
      </c>
      <c r="DK45" s="3">
        <f t="shared" si="43"/>
        <v>0</v>
      </c>
      <c r="DL45" s="3">
        <f t="shared" si="43"/>
        <v>0</v>
      </c>
      <c r="DM45" s="3">
        <f t="shared" si="43"/>
        <v>0</v>
      </c>
      <c r="DN45" s="3">
        <f t="shared" si="43"/>
        <v>0</v>
      </c>
      <c r="DO45" s="3">
        <f t="shared" si="43"/>
        <v>0</v>
      </c>
      <c r="DP45" s="3">
        <f t="shared" si="43"/>
        <v>0</v>
      </c>
      <c r="DQ45" s="3">
        <f t="shared" si="43"/>
        <v>0</v>
      </c>
      <c r="DR45" s="3">
        <f t="shared" si="43"/>
        <v>0</v>
      </c>
      <c r="DS45" s="3">
        <f t="shared" si="43"/>
        <v>0</v>
      </c>
      <c r="DT45" s="3">
        <f t="shared" si="43"/>
        <v>0</v>
      </c>
      <c r="DU45" s="3">
        <f t="shared" si="43"/>
        <v>0</v>
      </c>
      <c r="DV45" s="3">
        <f t="shared" si="43"/>
        <v>0</v>
      </c>
      <c r="DW45" s="3">
        <f t="shared" si="43"/>
        <v>0</v>
      </c>
      <c r="DX45" s="3">
        <f t="shared" si="43"/>
        <v>0</v>
      </c>
      <c r="DY45" s="3">
        <f t="shared" si="43"/>
        <v>0</v>
      </c>
      <c r="DZ45" s="3">
        <f t="shared" si="43"/>
        <v>0</v>
      </c>
      <c r="EA45" s="3">
        <f t="shared" si="43"/>
        <v>0</v>
      </c>
      <c r="EB45" s="3">
        <f t="shared" si="43"/>
        <v>0</v>
      </c>
      <c r="EC45" s="3">
        <f t="shared" ref="EC45:GN45" si="44">(EB45)*$C$50</f>
        <v>0</v>
      </c>
      <c r="ED45" s="3">
        <f t="shared" si="44"/>
        <v>0</v>
      </c>
      <c r="EE45" s="3">
        <f t="shared" si="44"/>
        <v>0</v>
      </c>
      <c r="EF45" s="3">
        <f t="shared" si="44"/>
        <v>0</v>
      </c>
      <c r="EG45" s="3">
        <f t="shared" si="44"/>
        <v>0</v>
      </c>
      <c r="EH45" s="3">
        <f t="shared" si="44"/>
        <v>0</v>
      </c>
      <c r="EI45" s="3">
        <f t="shared" si="44"/>
        <v>0</v>
      </c>
      <c r="EJ45" s="3">
        <f t="shared" si="44"/>
        <v>0</v>
      </c>
      <c r="EK45" s="3">
        <f t="shared" si="44"/>
        <v>0</v>
      </c>
      <c r="EL45" s="3">
        <f t="shared" si="44"/>
        <v>0</v>
      </c>
      <c r="EM45" s="3">
        <f t="shared" si="44"/>
        <v>0</v>
      </c>
      <c r="EN45" s="3">
        <f t="shared" si="44"/>
        <v>0</v>
      </c>
      <c r="EO45" s="3">
        <f t="shared" si="44"/>
        <v>0</v>
      </c>
      <c r="EP45" s="3">
        <f t="shared" si="44"/>
        <v>0</v>
      </c>
      <c r="EQ45" s="3">
        <f t="shared" si="44"/>
        <v>0</v>
      </c>
      <c r="ER45" s="3">
        <f t="shared" si="44"/>
        <v>0</v>
      </c>
      <c r="ES45" s="3">
        <f t="shared" si="44"/>
        <v>0</v>
      </c>
      <c r="ET45" s="3">
        <f t="shared" si="44"/>
        <v>0</v>
      </c>
      <c r="EU45" s="3">
        <f t="shared" si="44"/>
        <v>0</v>
      </c>
      <c r="EV45" s="3">
        <f t="shared" si="44"/>
        <v>0</v>
      </c>
      <c r="EW45" s="3">
        <f t="shared" si="44"/>
        <v>0</v>
      </c>
      <c r="EX45" s="3">
        <f t="shared" si="44"/>
        <v>0</v>
      </c>
      <c r="EY45" s="3">
        <f t="shared" si="44"/>
        <v>0</v>
      </c>
      <c r="EZ45" s="3">
        <f t="shared" si="44"/>
        <v>0</v>
      </c>
      <c r="FA45" s="3">
        <f t="shared" si="44"/>
        <v>0</v>
      </c>
      <c r="FB45" s="3">
        <f t="shared" si="44"/>
        <v>0</v>
      </c>
      <c r="FC45" s="3">
        <f t="shared" si="44"/>
        <v>0</v>
      </c>
      <c r="FD45" s="3">
        <f t="shared" si="44"/>
        <v>0</v>
      </c>
      <c r="FE45" s="3">
        <f t="shared" si="44"/>
        <v>0</v>
      </c>
      <c r="FF45" s="3">
        <f t="shared" si="44"/>
        <v>0</v>
      </c>
      <c r="FG45" s="3">
        <f t="shared" si="44"/>
        <v>0</v>
      </c>
      <c r="FH45" s="3">
        <f t="shared" si="44"/>
        <v>0</v>
      </c>
      <c r="FI45" s="3">
        <f t="shared" si="44"/>
        <v>0</v>
      </c>
      <c r="FJ45" s="3">
        <f t="shared" si="44"/>
        <v>0</v>
      </c>
      <c r="FK45" s="3">
        <f t="shared" si="44"/>
        <v>0</v>
      </c>
      <c r="FL45" s="3">
        <f t="shared" si="44"/>
        <v>0</v>
      </c>
      <c r="FM45" s="3">
        <f t="shared" si="44"/>
        <v>0</v>
      </c>
      <c r="FN45" s="3">
        <f t="shared" si="44"/>
        <v>0</v>
      </c>
      <c r="FO45" s="3">
        <f t="shared" si="44"/>
        <v>0</v>
      </c>
      <c r="FP45" s="3">
        <f t="shared" si="44"/>
        <v>0</v>
      </c>
      <c r="FQ45" s="3">
        <f t="shared" si="44"/>
        <v>0</v>
      </c>
      <c r="FR45" s="3">
        <f t="shared" si="44"/>
        <v>0</v>
      </c>
      <c r="FS45" s="3">
        <f t="shared" si="44"/>
        <v>0</v>
      </c>
      <c r="FT45" s="3">
        <f t="shared" si="44"/>
        <v>0</v>
      </c>
      <c r="FU45" s="3">
        <f t="shared" si="44"/>
        <v>0</v>
      </c>
      <c r="FV45" s="3">
        <f t="shared" si="44"/>
        <v>0</v>
      </c>
      <c r="FW45" s="3">
        <f t="shared" si="44"/>
        <v>0</v>
      </c>
      <c r="FX45" s="3">
        <f t="shared" si="44"/>
        <v>0</v>
      </c>
      <c r="FY45" s="3">
        <f t="shared" si="44"/>
        <v>0</v>
      </c>
      <c r="FZ45" s="3">
        <f t="shared" si="44"/>
        <v>0</v>
      </c>
      <c r="GA45" s="3">
        <f t="shared" si="44"/>
        <v>0</v>
      </c>
      <c r="GB45" s="3">
        <f t="shared" si="44"/>
        <v>0</v>
      </c>
      <c r="GC45" s="3">
        <f t="shared" si="44"/>
        <v>0</v>
      </c>
      <c r="GD45" s="3">
        <f t="shared" si="44"/>
        <v>0</v>
      </c>
      <c r="GE45" s="3">
        <f t="shared" si="44"/>
        <v>0</v>
      </c>
      <c r="GF45" s="3">
        <f t="shared" si="44"/>
        <v>0</v>
      </c>
      <c r="GG45" s="3">
        <f t="shared" si="44"/>
        <v>0</v>
      </c>
      <c r="GH45" s="3">
        <f t="shared" si="44"/>
        <v>0</v>
      </c>
      <c r="GI45" s="3">
        <f t="shared" si="44"/>
        <v>0</v>
      </c>
      <c r="GJ45" s="3">
        <f t="shared" si="44"/>
        <v>0</v>
      </c>
      <c r="GK45" s="3">
        <f t="shared" si="44"/>
        <v>0</v>
      </c>
      <c r="GL45" s="3">
        <f t="shared" si="44"/>
        <v>0</v>
      </c>
      <c r="GM45" s="3">
        <f t="shared" si="44"/>
        <v>0</v>
      </c>
      <c r="GN45" s="3">
        <f t="shared" si="44"/>
        <v>0</v>
      </c>
      <c r="GO45" s="3">
        <f t="shared" ref="GO45:II45" si="45">(GN45)*$C$50</f>
        <v>0</v>
      </c>
      <c r="GP45" s="3">
        <f t="shared" si="45"/>
        <v>0</v>
      </c>
      <c r="GQ45" s="3">
        <f t="shared" si="45"/>
        <v>0</v>
      </c>
      <c r="GR45" s="3">
        <f t="shared" si="45"/>
        <v>0</v>
      </c>
      <c r="GS45" s="3">
        <f t="shared" si="45"/>
        <v>0</v>
      </c>
      <c r="GT45" s="3">
        <f t="shared" si="45"/>
        <v>0</v>
      </c>
      <c r="GU45" s="3">
        <f t="shared" si="45"/>
        <v>0</v>
      </c>
      <c r="GV45" s="3">
        <f t="shared" si="45"/>
        <v>0</v>
      </c>
      <c r="GW45" s="3">
        <f t="shared" si="45"/>
        <v>0</v>
      </c>
      <c r="GX45" s="3">
        <f t="shared" si="45"/>
        <v>0</v>
      </c>
      <c r="GY45" s="3">
        <f t="shared" si="45"/>
        <v>0</v>
      </c>
      <c r="GZ45" s="3">
        <f t="shared" si="45"/>
        <v>0</v>
      </c>
      <c r="HA45" s="3">
        <f t="shared" si="45"/>
        <v>0</v>
      </c>
      <c r="HB45" s="3">
        <f t="shared" si="45"/>
        <v>0</v>
      </c>
      <c r="HC45" s="3">
        <f t="shared" si="45"/>
        <v>0</v>
      </c>
      <c r="HD45" s="3">
        <f t="shared" si="45"/>
        <v>0</v>
      </c>
      <c r="HE45" s="3">
        <f t="shared" si="45"/>
        <v>0</v>
      </c>
      <c r="HF45" s="3">
        <f t="shared" si="45"/>
        <v>0</v>
      </c>
      <c r="HG45" s="3">
        <f t="shared" si="45"/>
        <v>0</v>
      </c>
      <c r="HH45" s="3">
        <f t="shared" si="45"/>
        <v>0</v>
      </c>
      <c r="HI45" s="3">
        <f t="shared" si="45"/>
        <v>0</v>
      </c>
      <c r="HJ45" s="3">
        <f t="shared" si="45"/>
        <v>0</v>
      </c>
      <c r="HK45" s="3">
        <f t="shared" si="45"/>
        <v>0</v>
      </c>
      <c r="HL45" s="3">
        <f t="shared" si="45"/>
        <v>0</v>
      </c>
      <c r="HM45" s="3">
        <f t="shared" si="45"/>
        <v>0</v>
      </c>
      <c r="HN45" s="3">
        <f t="shared" si="45"/>
        <v>0</v>
      </c>
      <c r="HO45" s="3">
        <f t="shared" si="45"/>
        <v>0</v>
      </c>
      <c r="HP45" s="3">
        <f t="shared" si="45"/>
        <v>0</v>
      </c>
      <c r="HQ45" s="3">
        <f t="shared" si="45"/>
        <v>0</v>
      </c>
      <c r="HR45" s="3">
        <f t="shared" si="45"/>
        <v>0</v>
      </c>
      <c r="HS45" s="3">
        <f t="shared" si="45"/>
        <v>0</v>
      </c>
      <c r="HT45" s="3">
        <f t="shared" si="45"/>
        <v>0</v>
      </c>
      <c r="HU45" s="3">
        <f t="shared" si="45"/>
        <v>0</v>
      </c>
      <c r="HV45" s="3">
        <f t="shared" si="45"/>
        <v>0</v>
      </c>
      <c r="HW45" s="3">
        <f t="shared" si="45"/>
        <v>0</v>
      </c>
      <c r="HX45" s="3">
        <f t="shared" si="45"/>
        <v>0</v>
      </c>
      <c r="HY45" s="3">
        <f t="shared" si="45"/>
        <v>0</v>
      </c>
      <c r="HZ45" s="3">
        <f t="shared" si="45"/>
        <v>0</v>
      </c>
      <c r="IA45" s="3">
        <f t="shared" si="45"/>
        <v>0</v>
      </c>
      <c r="IB45" s="3">
        <f t="shared" si="45"/>
        <v>0</v>
      </c>
      <c r="IC45" s="3">
        <f t="shared" si="45"/>
        <v>0</v>
      </c>
      <c r="ID45" s="3">
        <f t="shared" si="45"/>
        <v>0</v>
      </c>
      <c r="IE45" s="3">
        <f t="shared" si="45"/>
        <v>0</v>
      </c>
      <c r="IF45" s="3">
        <f t="shared" si="45"/>
        <v>0</v>
      </c>
      <c r="IG45" s="3">
        <f t="shared" si="45"/>
        <v>0</v>
      </c>
      <c r="IH45" s="3">
        <f t="shared" si="45"/>
        <v>0</v>
      </c>
      <c r="II45" s="3">
        <f t="shared" si="45"/>
        <v>0</v>
      </c>
    </row>
    <row r="46" spans="1:243" ht="15.75" thickBot="1">
      <c r="B46" s="24"/>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243">
      <c r="B47" s="446" t="s">
        <v>423</v>
      </c>
      <c r="D47" s="447">
        <f>D42-D45</f>
        <v>0</v>
      </c>
      <c r="E47" s="448">
        <f t="shared" ref="E47:BO47" si="46">E42-E45</f>
        <v>0</v>
      </c>
      <c r="F47" s="448">
        <f t="shared" si="46"/>
        <v>0</v>
      </c>
      <c r="G47" s="448">
        <f t="shared" si="46"/>
        <v>0</v>
      </c>
      <c r="H47" s="448">
        <f t="shared" si="46"/>
        <v>0</v>
      </c>
      <c r="I47" s="448">
        <f t="shared" si="46"/>
        <v>0</v>
      </c>
      <c r="J47" s="448">
        <f t="shared" si="46"/>
        <v>0</v>
      </c>
      <c r="K47" s="448">
        <f t="shared" si="46"/>
        <v>0</v>
      </c>
      <c r="L47" s="448">
        <f t="shared" si="46"/>
        <v>0</v>
      </c>
      <c r="M47" s="448">
        <f t="shared" si="46"/>
        <v>0</v>
      </c>
      <c r="N47" s="448">
        <f t="shared" si="46"/>
        <v>0</v>
      </c>
      <c r="O47" s="448">
        <f t="shared" si="46"/>
        <v>0</v>
      </c>
      <c r="P47" s="448">
        <f t="shared" si="46"/>
        <v>0</v>
      </c>
      <c r="Q47" s="448">
        <f t="shared" si="46"/>
        <v>0</v>
      </c>
      <c r="R47" s="448">
        <f t="shared" si="46"/>
        <v>0</v>
      </c>
      <c r="S47" s="448">
        <f t="shared" si="46"/>
        <v>0</v>
      </c>
      <c r="T47" s="448">
        <f t="shared" si="46"/>
        <v>0</v>
      </c>
      <c r="U47" s="448">
        <f t="shared" si="46"/>
        <v>0</v>
      </c>
      <c r="V47" s="448">
        <f t="shared" si="46"/>
        <v>0</v>
      </c>
      <c r="W47" s="448">
        <f t="shared" si="46"/>
        <v>0</v>
      </c>
      <c r="X47" s="448">
        <f t="shared" si="46"/>
        <v>0</v>
      </c>
      <c r="Y47" s="448">
        <f t="shared" si="46"/>
        <v>0</v>
      </c>
      <c r="Z47" s="448">
        <f t="shared" si="46"/>
        <v>0</v>
      </c>
      <c r="AA47" s="448">
        <f t="shared" si="46"/>
        <v>0</v>
      </c>
      <c r="AB47" s="448">
        <f t="shared" si="46"/>
        <v>0</v>
      </c>
      <c r="AC47" s="448">
        <f t="shared" si="46"/>
        <v>0</v>
      </c>
      <c r="AD47" s="448">
        <f t="shared" si="46"/>
        <v>0</v>
      </c>
      <c r="AE47" s="448">
        <f t="shared" si="46"/>
        <v>0</v>
      </c>
      <c r="AF47" s="448">
        <f t="shared" si="46"/>
        <v>0</v>
      </c>
      <c r="AG47" s="448">
        <f t="shared" si="46"/>
        <v>0</v>
      </c>
      <c r="AH47" s="448">
        <f t="shared" si="46"/>
        <v>0</v>
      </c>
      <c r="AI47" s="448">
        <f t="shared" si="46"/>
        <v>0</v>
      </c>
      <c r="AJ47" s="448">
        <f t="shared" si="46"/>
        <v>0</v>
      </c>
      <c r="AK47" s="448">
        <f t="shared" si="46"/>
        <v>0</v>
      </c>
      <c r="AL47" s="448">
        <f t="shared" si="46"/>
        <v>0</v>
      </c>
      <c r="AM47" s="448">
        <f t="shared" si="46"/>
        <v>0</v>
      </c>
      <c r="AN47" s="448">
        <f t="shared" si="46"/>
        <v>0</v>
      </c>
      <c r="AO47" s="448">
        <f t="shared" si="46"/>
        <v>0</v>
      </c>
      <c r="AP47" s="448">
        <f t="shared" si="46"/>
        <v>0</v>
      </c>
      <c r="AQ47" s="448">
        <f t="shared" si="46"/>
        <v>0</v>
      </c>
      <c r="AR47" s="448">
        <f t="shared" si="46"/>
        <v>0</v>
      </c>
      <c r="AS47" s="448">
        <f t="shared" si="46"/>
        <v>0</v>
      </c>
      <c r="AT47" s="448">
        <f t="shared" si="46"/>
        <v>0</v>
      </c>
      <c r="AU47" s="448">
        <f t="shared" si="46"/>
        <v>0</v>
      </c>
      <c r="AV47" s="448">
        <f t="shared" si="46"/>
        <v>0</v>
      </c>
      <c r="AW47" s="448">
        <f t="shared" si="46"/>
        <v>0</v>
      </c>
      <c r="AX47" s="448">
        <f t="shared" si="46"/>
        <v>0</v>
      </c>
      <c r="AY47" s="448">
        <f t="shared" si="46"/>
        <v>0</v>
      </c>
      <c r="AZ47" s="448">
        <f t="shared" si="46"/>
        <v>0</v>
      </c>
      <c r="BA47" s="448">
        <f t="shared" si="46"/>
        <v>0</v>
      </c>
      <c r="BB47" s="449">
        <f t="shared" si="46"/>
        <v>0</v>
      </c>
      <c r="BC47" s="3" t="e">
        <f t="shared" si="46"/>
        <v>#REF!</v>
      </c>
      <c r="BD47" s="3" t="e">
        <f t="shared" si="46"/>
        <v>#REF!</v>
      </c>
      <c r="BE47" s="3" t="e">
        <f t="shared" si="46"/>
        <v>#REF!</v>
      </c>
      <c r="BF47" s="3" t="e">
        <f t="shared" si="46"/>
        <v>#REF!</v>
      </c>
      <c r="BG47" s="3" t="e">
        <f t="shared" si="46"/>
        <v>#REF!</v>
      </c>
      <c r="BH47" s="3" t="e">
        <f t="shared" si="46"/>
        <v>#REF!</v>
      </c>
      <c r="BI47" s="3" t="e">
        <f t="shared" si="46"/>
        <v>#REF!</v>
      </c>
      <c r="BJ47" s="3" t="e">
        <f t="shared" si="46"/>
        <v>#REF!</v>
      </c>
      <c r="BK47" s="3" t="e">
        <f t="shared" si="46"/>
        <v>#REF!</v>
      </c>
      <c r="BL47" s="3" t="e">
        <f t="shared" si="46"/>
        <v>#REF!</v>
      </c>
      <c r="BM47" s="3" t="e">
        <f t="shared" si="46"/>
        <v>#REF!</v>
      </c>
      <c r="BN47" s="3" t="e">
        <f t="shared" si="46"/>
        <v>#REF!</v>
      </c>
      <c r="BO47" s="3" t="e">
        <f t="shared" si="46"/>
        <v>#REF!</v>
      </c>
      <c r="BP47" s="3" t="e">
        <f t="shared" ref="BP47:EA47" si="47">BP42-BP45</f>
        <v>#REF!</v>
      </c>
      <c r="BQ47" s="3" t="e">
        <f t="shared" si="47"/>
        <v>#REF!</v>
      </c>
      <c r="BR47" s="3" t="e">
        <f t="shared" si="47"/>
        <v>#REF!</v>
      </c>
      <c r="BS47" s="3" t="e">
        <f t="shared" si="47"/>
        <v>#REF!</v>
      </c>
      <c r="BT47" s="3" t="e">
        <f t="shared" si="47"/>
        <v>#REF!</v>
      </c>
      <c r="BU47" s="3" t="e">
        <f t="shared" si="47"/>
        <v>#REF!</v>
      </c>
      <c r="BV47" s="3" t="e">
        <f t="shared" si="47"/>
        <v>#REF!</v>
      </c>
      <c r="BW47" s="3" t="e">
        <f t="shared" si="47"/>
        <v>#REF!</v>
      </c>
      <c r="BX47" s="3" t="e">
        <f t="shared" si="47"/>
        <v>#REF!</v>
      </c>
      <c r="BY47" s="3" t="e">
        <f t="shared" si="47"/>
        <v>#REF!</v>
      </c>
      <c r="BZ47" s="3" t="e">
        <f t="shared" si="47"/>
        <v>#REF!</v>
      </c>
      <c r="CA47" s="3" t="e">
        <f t="shared" si="47"/>
        <v>#REF!</v>
      </c>
      <c r="CB47" s="3" t="e">
        <f t="shared" si="47"/>
        <v>#REF!</v>
      </c>
      <c r="CC47" s="3" t="e">
        <f t="shared" si="47"/>
        <v>#REF!</v>
      </c>
      <c r="CD47" s="3" t="e">
        <f t="shared" si="47"/>
        <v>#REF!</v>
      </c>
      <c r="CE47" s="3" t="e">
        <f t="shared" si="47"/>
        <v>#REF!</v>
      </c>
      <c r="CF47" s="3" t="e">
        <f t="shared" si="47"/>
        <v>#REF!</v>
      </c>
      <c r="CG47" s="3" t="e">
        <f t="shared" si="47"/>
        <v>#REF!</v>
      </c>
      <c r="CH47" s="3" t="e">
        <f t="shared" si="47"/>
        <v>#REF!</v>
      </c>
      <c r="CI47" s="3" t="e">
        <f t="shared" si="47"/>
        <v>#REF!</v>
      </c>
      <c r="CJ47" s="3" t="e">
        <f t="shared" si="47"/>
        <v>#REF!</v>
      </c>
      <c r="CK47" s="3" t="e">
        <f t="shared" si="47"/>
        <v>#REF!</v>
      </c>
      <c r="CL47" s="3" t="e">
        <f t="shared" si="47"/>
        <v>#REF!</v>
      </c>
      <c r="CM47" s="3" t="e">
        <f t="shared" si="47"/>
        <v>#REF!</v>
      </c>
      <c r="CN47" s="3" t="e">
        <f t="shared" si="47"/>
        <v>#REF!</v>
      </c>
      <c r="CO47" s="3" t="e">
        <f t="shared" si="47"/>
        <v>#REF!</v>
      </c>
      <c r="CP47" s="3" t="e">
        <f t="shared" si="47"/>
        <v>#REF!</v>
      </c>
      <c r="CQ47" s="3" t="e">
        <f t="shared" si="47"/>
        <v>#REF!</v>
      </c>
      <c r="CR47" s="3" t="e">
        <f t="shared" si="47"/>
        <v>#REF!</v>
      </c>
      <c r="CS47" s="3" t="e">
        <f t="shared" si="47"/>
        <v>#REF!</v>
      </c>
      <c r="CT47" s="3" t="e">
        <f t="shared" si="47"/>
        <v>#REF!</v>
      </c>
      <c r="CU47" s="3" t="e">
        <f t="shared" si="47"/>
        <v>#REF!</v>
      </c>
      <c r="CV47" s="3" t="e">
        <f t="shared" si="47"/>
        <v>#REF!</v>
      </c>
      <c r="CW47" s="3" t="e">
        <f t="shared" si="47"/>
        <v>#REF!</v>
      </c>
      <c r="CX47" s="3" t="e">
        <f t="shared" si="47"/>
        <v>#REF!</v>
      </c>
      <c r="CY47" s="3" t="e">
        <f t="shared" si="47"/>
        <v>#REF!</v>
      </c>
      <c r="CZ47" s="3" t="e">
        <f t="shared" si="47"/>
        <v>#REF!</v>
      </c>
      <c r="DA47" s="3" t="e">
        <f t="shared" si="47"/>
        <v>#REF!</v>
      </c>
      <c r="DB47" s="3" t="e">
        <f t="shared" si="47"/>
        <v>#REF!</v>
      </c>
      <c r="DC47" s="3" t="e">
        <f t="shared" si="47"/>
        <v>#REF!</v>
      </c>
      <c r="DD47" s="3" t="e">
        <f t="shared" si="47"/>
        <v>#REF!</v>
      </c>
      <c r="DE47" s="3" t="e">
        <f t="shared" si="47"/>
        <v>#REF!</v>
      </c>
      <c r="DF47" s="3" t="e">
        <f t="shared" si="47"/>
        <v>#REF!</v>
      </c>
      <c r="DG47" s="3" t="e">
        <f t="shared" si="47"/>
        <v>#REF!</v>
      </c>
      <c r="DH47" s="3" t="e">
        <f t="shared" si="47"/>
        <v>#REF!</v>
      </c>
      <c r="DI47" s="3" t="e">
        <f t="shared" si="47"/>
        <v>#REF!</v>
      </c>
      <c r="DJ47" s="3" t="e">
        <f t="shared" si="47"/>
        <v>#REF!</v>
      </c>
      <c r="DK47" s="3" t="e">
        <f t="shared" si="47"/>
        <v>#REF!</v>
      </c>
      <c r="DL47" s="3" t="e">
        <f t="shared" si="47"/>
        <v>#REF!</v>
      </c>
      <c r="DM47" s="3" t="e">
        <f t="shared" si="47"/>
        <v>#REF!</v>
      </c>
      <c r="DN47" s="3" t="e">
        <f t="shared" si="47"/>
        <v>#REF!</v>
      </c>
      <c r="DO47" s="3" t="e">
        <f t="shared" si="47"/>
        <v>#REF!</v>
      </c>
      <c r="DP47" s="3" t="e">
        <f t="shared" si="47"/>
        <v>#REF!</v>
      </c>
      <c r="DQ47" s="3" t="e">
        <f t="shared" si="47"/>
        <v>#REF!</v>
      </c>
      <c r="DR47" s="3" t="e">
        <f t="shared" si="47"/>
        <v>#REF!</v>
      </c>
      <c r="DS47" s="3" t="e">
        <f t="shared" si="47"/>
        <v>#REF!</v>
      </c>
      <c r="DT47" s="3" t="e">
        <f t="shared" si="47"/>
        <v>#REF!</v>
      </c>
      <c r="DU47" s="3" t="e">
        <f t="shared" si="47"/>
        <v>#REF!</v>
      </c>
      <c r="DV47" s="3" t="e">
        <f t="shared" si="47"/>
        <v>#REF!</v>
      </c>
      <c r="DW47" s="3" t="e">
        <f t="shared" si="47"/>
        <v>#REF!</v>
      </c>
      <c r="DX47" s="3" t="e">
        <f t="shared" si="47"/>
        <v>#REF!</v>
      </c>
      <c r="DY47" s="3" t="e">
        <f t="shared" si="47"/>
        <v>#REF!</v>
      </c>
      <c r="DZ47" s="3" t="e">
        <f t="shared" si="47"/>
        <v>#REF!</v>
      </c>
      <c r="EA47" s="3" t="e">
        <f t="shared" si="47"/>
        <v>#REF!</v>
      </c>
      <c r="EB47" s="3" t="e">
        <f t="shared" ref="EB47:GM47" si="48">EB42-EB45</f>
        <v>#REF!</v>
      </c>
      <c r="EC47" s="3" t="e">
        <f t="shared" si="48"/>
        <v>#REF!</v>
      </c>
      <c r="ED47" s="3" t="e">
        <f t="shared" si="48"/>
        <v>#REF!</v>
      </c>
      <c r="EE47" s="3" t="e">
        <f t="shared" si="48"/>
        <v>#REF!</v>
      </c>
      <c r="EF47" s="3" t="e">
        <f t="shared" si="48"/>
        <v>#REF!</v>
      </c>
      <c r="EG47" s="3" t="e">
        <f t="shared" si="48"/>
        <v>#REF!</v>
      </c>
      <c r="EH47" s="3" t="e">
        <f t="shared" si="48"/>
        <v>#REF!</v>
      </c>
      <c r="EI47" s="3" t="e">
        <f t="shared" si="48"/>
        <v>#REF!</v>
      </c>
      <c r="EJ47" s="3" t="e">
        <f t="shared" si="48"/>
        <v>#REF!</v>
      </c>
      <c r="EK47" s="3" t="e">
        <f t="shared" si="48"/>
        <v>#REF!</v>
      </c>
      <c r="EL47" s="3" t="e">
        <f t="shared" si="48"/>
        <v>#REF!</v>
      </c>
      <c r="EM47" s="3" t="e">
        <f t="shared" si="48"/>
        <v>#REF!</v>
      </c>
      <c r="EN47" s="3" t="e">
        <f t="shared" si="48"/>
        <v>#REF!</v>
      </c>
      <c r="EO47" s="3" t="e">
        <f t="shared" si="48"/>
        <v>#REF!</v>
      </c>
      <c r="EP47" s="3" t="e">
        <f t="shared" si="48"/>
        <v>#REF!</v>
      </c>
      <c r="EQ47" s="3" t="e">
        <f t="shared" si="48"/>
        <v>#REF!</v>
      </c>
      <c r="ER47" s="3" t="e">
        <f t="shared" si="48"/>
        <v>#REF!</v>
      </c>
      <c r="ES47" s="3" t="e">
        <f t="shared" si="48"/>
        <v>#REF!</v>
      </c>
      <c r="ET47" s="3" t="e">
        <f t="shared" si="48"/>
        <v>#REF!</v>
      </c>
      <c r="EU47" s="3" t="e">
        <f t="shared" si="48"/>
        <v>#REF!</v>
      </c>
      <c r="EV47" s="3" t="e">
        <f t="shared" si="48"/>
        <v>#REF!</v>
      </c>
      <c r="EW47" s="3" t="e">
        <f t="shared" si="48"/>
        <v>#REF!</v>
      </c>
      <c r="EX47" s="3" t="e">
        <f t="shared" si="48"/>
        <v>#REF!</v>
      </c>
      <c r="EY47" s="3" t="e">
        <f t="shared" si="48"/>
        <v>#REF!</v>
      </c>
      <c r="EZ47" s="3" t="e">
        <f t="shared" si="48"/>
        <v>#REF!</v>
      </c>
      <c r="FA47" s="3" t="e">
        <f t="shared" si="48"/>
        <v>#REF!</v>
      </c>
      <c r="FB47" s="3" t="e">
        <f t="shared" si="48"/>
        <v>#REF!</v>
      </c>
      <c r="FC47" s="3" t="e">
        <f t="shared" si="48"/>
        <v>#REF!</v>
      </c>
      <c r="FD47" s="3" t="e">
        <f t="shared" si="48"/>
        <v>#REF!</v>
      </c>
      <c r="FE47" s="3" t="e">
        <f t="shared" si="48"/>
        <v>#REF!</v>
      </c>
      <c r="FF47" s="3" t="e">
        <f t="shared" si="48"/>
        <v>#REF!</v>
      </c>
      <c r="FG47" s="3" t="e">
        <f t="shared" si="48"/>
        <v>#REF!</v>
      </c>
      <c r="FH47" s="3" t="e">
        <f t="shared" si="48"/>
        <v>#REF!</v>
      </c>
      <c r="FI47" s="3" t="e">
        <f t="shared" si="48"/>
        <v>#REF!</v>
      </c>
      <c r="FJ47" s="3" t="e">
        <f t="shared" si="48"/>
        <v>#REF!</v>
      </c>
      <c r="FK47" s="3" t="e">
        <f t="shared" si="48"/>
        <v>#REF!</v>
      </c>
      <c r="FL47" s="3" t="e">
        <f t="shared" si="48"/>
        <v>#REF!</v>
      </c>
      <c r="FM47" s="3" t="e">
        <f t="shared" si="48"/>
        <v>#REF!</v>
      </c>
      <c r="FN47" s="3" t="e">
        <f t="shared" si="48"/>
        <v>#REF!</v>
      </c>
      <c r="FO47" s="3" t="e">
        <f t="shared" si="48"/>
        <v>#REF!</v>
      </c>
      <c r="FP47" s="3" t="e">
        <f t="shared" si="48"/>
        <v>#REF!</v>
      </c>
      <c r="FQ47" s="3" t="e">
        <f t="shared" si="48"/>
        <v>#REF!</v>
      </c>
      <c r="FR47" s="3" t="e">
        <f t="shared" si="48"/>
        <v>#REF!</v>
      </c>
      <c r="FS47" s="3" t="e">
        <f t="shared" si="48"/>
        <v>#REF!</v>
      </c>
      <c r="FT47" s="3" t="e">
        <f t="shared" si="48"/>
        <v>#REF!</v>
      </c>
      <c r="FU47" s="3" t="e">
        <f t="shared" si="48"/>
        <v>#REF!</v>
      </c>
      <c r="FV47" s="3" t="e">
        <f t="shared" si="48"/>
        <v>#REF!</v>
      </c>
      <c r="FW47" s="3" t="e">
        <f t="shared" si="48"/>
        <v>#REF!</v>
      </c>
      <c r="FX47" s="3" t="e">
        <f t="shared" si="48"/>
        <v>#REF!</v>
      </c>
      <c r="FY47" s="3" t="e">
        <f t="shared" si="48"/>
        <v>#REF!</v>
      </c>
      <c r="FZ47" s="3" t="e">
        <f t="shared" si="48"/>
        <v>#REF!</v>
      </c>
      <c r="GA47" s="3" t="e">
        <f t="shared" si="48"/>
        <v>#REF!</v>
      </c>
      <c r="GB47" s="3" t="e">
        <f t="shared" si="48"/>
        <v>#REF!</v>
      </c>
      <c r="GC47" s="3" t="e">
        <f t="shared" si="48"/>
        <v>#REF!</v>
      </c>
      <c r="GD47" s="3" t="e">
        <f t="shared" si="48"/>
        <v>#REF!</v>
      </c>
      <c r="GE47" s="3" t="e">
        <f t="shared" si="48"/>
        <v>#REF!</v>
      </c>
      <c r="GF47" s="3" t="e">
        <f t="shared" si="48"/>
        <v>#REF!</v>
      </c>
      <c r="GG47" s="3" t="e">
        <f t="shared" si="48"/>
        <v>#REF!</v>
      </c>
      <c r="GH47" s="3" t="e">
        <f t="shared" si="48"/>
        <v>#REF!</v>
      </c>
      <c r="GI47" s="3" t="e">
        <f t="shared" si="48"/>
        <v>#REF!</v>
      </c>
      <c r="GJ47" s="3" t="e">
        <f t="shared" si="48"/>
        <v>#REF!</v>
      </c>
      <c r="GK47" s="3" t="e">
        <f t="shared" si="48"/>
        <v>#REF!</v>
      </c>
      <c r="GL47" s="3" t="e">
        <f t="shared" si="48"/>
        <v>#REF!</v>
      </c>
      <c r="GM47" s="3" t="e">
        <f t="shared" si="48"/>
        <v>#REF!</v>
      </c>
      <c r="GN47" s="3" t="e">
        <f t="shared" ref="GN47:II47" si="49">GN42-GN45</f>
        <v>#REF!</v>
      </c>
      <c r="GO47" s="3" t="e">
        <f t="shared" si="49"/>
        <v>#REF!</v>
      </c>
      <c r="GP47" s="3" t="e">
        <f t="shared" si="49"/>
        <v>#REF!</v>
      </c>
      <c r="GQ47" s="3" t="e">
        <f t="shared" si="49"/>
        <v>#REF!</v>
      </c>
      <c r="GR47" s="3" t="e">
        <f t="shared" si="49"/>
        <v>#REF!</v>
      </c>
      <c r="GS47" s="3" t="e">
        <f t="shared" si="49"/>
        <v>#REF!</v>
      </c>
      <c r="GT47" s="3" t="e">
        <f t="shared" si="49"/>
        <v>#REF!</v>
      </c>
      <c r="GU47" s="3" t="e">
        <f t="shared" si="49"/>
        <v>#REF!</v>
      </c>
      <c r="GV47" s="3" t="e">
        <f t="shared" si="49"/>
        <v>#REF!</v>
      </c>
      <c r="GW47" s="3" t="e">
        <f t="shared" si="49"/>
        <v>#REF!</v>
      </c>
      <c r="GX47" s="3" t="e">
        <f t="shared" si="49"/>
        <v>#REF!</v>
      </c>
      <c r="GY47" s="3" t="e">
        <f t="shared" si="49"/>
        <v>#REF!</v>
      </c>
      <c r="GZ47" s="3" t="e">
        <f t="shared" si="49"/>
        <v>#REF!</v>
      </c>
      <c r="HA47" s="3" t="e">
        <f t="shared" si="49"/>
        <v>#REF!</v>
      </c>
      <c r="HB47" s="3" t="e">
        <f t="shared" si="49"/>
        <v>#REF!</v>
      </c>
      <c r="HC47" s="3" t="e">
        <f t="shared" si="49"/>
        <v>#REF!</v>
      </c>
      <c r="HD47" s="3" t="e">
        <f t="shared" si="49"/>
        <v>#REF!</v>
      </c>
      <c r="HE47" s="3" t="e">
        <f t="shared" si="49"/>
        <v>#REF!</v>
      </c>
      <c r="HF47" s="3" t="e">
        <f t="shared" si="49"/>
        <v>#REF!</v>
      </c>
      <c r="HG47" s="3" t="e">
        <f t="shared" si="49"/>
        <v>#REF!</v>
      </c>
      <c r="HH47" s="3" t="e">
        <f t="shared" si="49"/>
        <v>#REF!</v>
      </c>
      <c r="HI47" s="3" t="e">
        <f t="shared" si="49"/>
        <v>#REF!</v>
      </c>
      <c r="HJ47" s="3" t="e">
        <f t="shared" si="49"/>
        <v>#REF!</v>
      </c>
      <c r="HK47" s="3" t="e">
        <f t="shared" si="49"/>
        <v>#REF!</v>
      </c>
      <c r="HL47" s="3" t="e">
        <f t="shared" si="49"/>
        <v>#REF!</v>
      </c>
      <c r="HM47" s="3" t="e">
        <f t="shared" si="49"/>
        <v>#REF!</v>
      </c>
      <c r="HN47" s="3" t="e">
        <f t="shared" si="49"/>
        <v>#REF!</v>
      </c>
      <c r="HO47" s="3" t="e">
        <f t="shared" si="49"/>
        <v>#REF!</v>
      </c>
      <c r="HP47" s="3" t="e">
        <f t="shared" si="49"/>
        <v>#REF!</v>
      </c>
      <c r="HQ47" s="3" t="e">
        <f t="shared" si="49"/>
        <v>#REF!</v>
      </c>
      <c r="HR47" s="3" t="e">
        <f t="shared" si="49"/>
        <v>#REF!</v>
      </c>
      <c r="HS47" s="3" t="e">
        <f t="shared" si="49"/>
        <v>#REF!</v>
      </c>
      <c r="HT47" s="3" t="e">
        <f t="shared" si="49"/>
        <v>#REF!</v>
      </c>
      <c r="HU47" s="3" t="e">
        <f t="shared" si="49"/>
        <v>#REF!</v>
      </c>
      <c r="HV47" s="3" t="e">
        <f t="shared" si="49"/>
        <v>#REF!</v>
      </c>
      <c r="HW47" s="3" t="e">
        <f t="shared" si="49"/>
        <v>#REF!</v>
      </c>
      <c r="HX47" s="3" t="e">
        <f t="shared" si="49"/>
        <v>#REF!</v>
      </c>
      <c r="HY47" s="3" t="e">
        <f t="shared" si="49"/>
        <v>#REF!</v>
      </c>
      <c r="HZ47" s="3" t="e">
        <f t="shared" si="49"/>
        <v>#REF!</v>
      </c>
      <c r="IA47" s="3" t="e">
        <f t="shared" si="49"/>
        <v>#REF!</v>
      </c>
      <c r="IB47" s="3" t="e">
        <f t="shared" si="49"/>
        <v>#REF!</v>
      </c>
      <c r="IC47" s="3" t="e">
        <f t="shared" si="49"/>
        <v>#REF!</v>
      </c>
      <c r="ID47" s="3" t="e">
        <f t="shared" si="49"/>
        <v>#REF!</v>
      </c>
      <c r="IE47" s="3" t="e">
        <f t="shared" si="49"/>
        <v>#REF!</v>
      </c>
      <c r="IF47" s="3" t="e">
        <f t="shared" si="49"/>
        <v>#REF!</v>
      </c>
      <c r="IG47" s="3" t="e">
        <f t="shared" si="49"/>
        <v>#REF!</v>
      </c>
      <c r="IH47" s="3" t="e">
        <f t="shared" si="49"/>
        <v>#REF!</v>
      </c>
      <c r="II47" s="3" t="e">
        <f t="shared" si="49"/>
        <v>#REF!</v>
      </c>
    </row>
    <row r="48" spans="1:243" ht="15.75" thickBot="1">
      <c r="B48" s="446" t="s">
        <v>424</v>
      </c>
      <c r="D48" s="450">
        <f>D47</f>
        <v>0</v>
      </c>
      <c r="E48" s="451">
        <f t="shared" ref="E48:BP48" si="50">E47+D48</f>
        <v>0</v>
      </c>
      <c r="F48" s="451">
        <f t="shared" si="50"/>
        <v>0</v>
      </c>
      <c r="G48" s="451">
        <f t="shared" si="50"/>
        <v>0</v>
      </c>
      <c r="H48" s="451">
        <f t="shared" si="50"/>
        <v>0</v>
      </c>
      <c r="I48" s="451">
        <f>I47+H48</f>
        <v>0</v>
      </c>
      <c r="J48" s="451">
        <f>J47+I48</f>
        <v>0</v>
      </c>
      <c r="K48" s="451">
        <f t="shared" si="50"/>
        <v>0</v>
      </c>
      <c r="L48" s="451">
        <f t="shared" si="50"/>
        <v>0</v>
      </c>
      <c r="M48" s="451">
        <f t="shared" si="50"/>
        <v>0</v>
      </c>
      <c r="N48" s="451">
        <f t="shared" si="50"/>
        <v>0</v>
      </c>
      <c r="O48" s="451">
        <f t="shared" si="50"/>
        <v>0</v>
      </c>
      <c r="P48" s="451">
        <f t="shared" si="50"/>
        <v>0</v>
      </c>
      <c r="Q48" s="451">
        <f t="shared" si="50"/>
        <v>0</v>
      </c>
      <c r="R48" s="451">
        <f t="shared" si="50"/>
        <v>0</v>
      </c>
      <c r="S48" s="451">
        <f t="shared" si="50"/>
        <v>0</v>
      </c>
      <c r="T48" s="451">
        <f t="shared" si="50"/>
        <v>0</v>
      </c>
      <c r="U48" s="451">
        <f t="shared" si="50"/>
        <v>0</v>
      </c>
      <c r="V48" s="451">
        <f t="shared" si="50"/>
        <v>0</v>
      </c>
      <c r="W48" s="451">
        <f t="shared" si="50"/>
        <v>0</v>
      </c>
      <c r="X48" s="451">
        <f t="shared" si="50"/>
        <v>0</v>
      </c>
      <c r="Y48" s="451">
        <f t="shared" si="50"/>
        <v>0</v>
      </c>
      <c r="Z48" s="451">
        <f t="shared" si="50"/>
        <v>0</v>
      </c>
      <c r="AA48" s="451">
        <f t="shared" si="50"/>
        <v>0</v>
      </c>
      <c r="AB48" s="451">
        <f t="shared" si="50"/>
        <v>0</v>
      </c>
      <c r="AC48" s="451">
        <f t="shared" si="50"/>
        <v>0</v>
      </c>
      <c r="AD48" s="451">
        <f t="shared" si="50"/>
        <v>0</v>
      </c>
      <c r="AE48" s="451">
        <f t="shared" si="50"/>
        <v>0</v>
      </c>
      <c r="AF48" s="451">
        <f t="shared" si="50"/>
        <v>0</v>
      </c>
      <c r="AG48" s="451">
        <f t="shared" si="50"/>
        <v>0</v>
      </c>
      <c r="AH48" s="451">
        <f t="shared" si="50"/>
        <v>0</v>
      </c>
      <c r="AI48" s="451">
        <f t="shared" si="50"/>
        <v>0</v>
      </c>
      <c r="AJ48" s="451">
        <f t="shared" si="50"/>
        <v>0</v>
      </c>
      <c r="AK48" s="451">
        <f t="shared" si="50"/>
        <v>0</v>
      </c>
      <c r="AL48" s="451">
        <f t="shared" si="50"/>
        <v>0</v>
      </c>
      <c r="AM48" s="451">
        <f t="shared" si="50"/>
        <v>0</v>
      </c>
      <c r="AN48" s="451">
        <f t="shared" si="50"/>
        <v>0</v>
      </c>
      <c r="AO48" s="451">
        <f t="shared" si="50"/>
        <v>0</v>
      </c>
      <c r="AP48" s="451">
        <f t="shared" si="50"/>
        <v>0</v>
      </c>
      <c r="AQ48" s="451">
        <f t="shared" si="50"/>
        <v>0</v>
      </c>
      <c r="AR48" s="451">
        <f t="shared" si="50"/>
        <v>0</v>
      </c>
      <c r="AS48" s="451">
        <f t="shared" si="50"/>
        <v>0</v>
      </c>
      <c r="AT48" s="451">
        <f t="shared" si="50"/>
        <v>0</v>
      </c>
      <c r="AU48" s="451">
        <f t="shared" si="50"/>
        <v>0</v>
      </c>
      <c r="AV48" s="451">
        <f t="shared" si="50"/>
        <v>0</v>
      </c>
      <c r="AW48" s="451">
        <f t="shared" si="50"/>
        <v>0</v>
      </c>
      <c r="AX48" s="451">
        <f t="shared" si="50"/>
        <v>0</v>
      </c>
      <c r="AY48" s="451">
        <f t="shared" si="50"/>
        <v>0</v>
      </c>
      <c r="AZ48" s="451">
        <f t="shared" si="50"/>
        <v>0</v>
      </c>
      <c r="BA48" s="451">
        <f t="shared" si="50"/>
        <v>0</v>
      </c>
      <c r="BB48" s="452">
        <f t="shared" si="50"/>
        <v>0</v>
      </c>
      <c r="BC48" s="3" t="e">
        <f t="shared" si="50"/>
        <v>#REF!</v>
      </c>
      <c r="BD48" s="3" t="e">
        <f t="shared" si="50"/>
        <v>#REF!</v>
      </c>
      <c r="BE48" s="3" t="e">
        <f t="shared" si="50"/>
        <v>#REF!</v>
      </c>
      <c r="BF48" s="3" t="e">
        <f t="shared" si="50"/>
        <v>#REF!</v>
      </c>
      <c r="BG48" s="3" t="e">
        <f t="shared" si="50"/>
        <v>#REF!</v>
      </c>
      <c r="BH48" s="3" t="e">
        <f t="shared" si="50"/>
        <v>#REF!</v>
      </c>
      <c r="BI48" s="3" t="e">
        <f t="shared" si="50"/>
        <v>#REF!</v>
      </c>
      <c r="BJ48" s="3" t="e">
        <f t="shared" si="50"/>
        <v>#REF!</v>
      </c>
      <c r="BK48" s="3" t="e">
        <f t="shared" si="50"/>
        <v>#REF!</v>
      </c>
      <c r="BL48" s="3" t="e">
        <f t="shared" si="50"/>
        <v>#REF!</v>
      </c>
      <c r="BM48" s="3" t="e">
        <f t="shared" si="50"/>
        <v>#REF!</v>
      </c>
      <c r="BN48" s="3" t="e">
        <f t="shared" si="50"/>
        <v>#REF!</v>
      </c>
      <c r="BO48" s="3" t="e">
        <f t="shared" si="50"/>
        <v>#REF!</v>
      </c>
      <c r="BP48" s="3" t="e">
        <f t="shared" si="50"/>
        <v>#REF!</v>
      </c>
      <c r="BQ48" s="3" t="e">
        <f t="shared" ref="BQ48:EB48" si="51">BQ47+BP48</f>
        <v>#REF!</v>
      </c>
      <c r="BR48" s="3" t="e">
        <f t="shared" si="51"/>
        <v>#REF!</v>
      </c>
      <c r="BS48" s="3" t="e">
        <f t="shared" si="51"/>
        <v>#REF!</v>
      </c>
      <c r="BT48" s="3" t="e">
        <f t="shared" si="51"/>
        <v>#REF!</v>
      </c>
      <c r="BU48" s="3" t="e">
        <f t="shared" si="51"/>
        <v>#REF!</v>
      </c>
      <c r="BV48" s="3" t="e">
        <f t="shared" si="51"/>
        <v>#REF!</v>
      </c>
      <c r="BW48" s="3" t="e">
        <f t="shared" si="51"/>
        <v>#REF!</v>
      </c>
      <c r="BX48" s="3" t="e">
        <f t="shared" si="51"/>
        <v>#REF!</v>
      </c>
      <c r="BY48" s="3" t="e">
        <f t="shared" si="51"/>
        <v>#REF!</v>
      </c>
      <c r="BZ48" s="3" t="e">
        <f t="shared" si="51"/>
        <v>#REF!</v>
      </c>
      <c r="CA48" s="3" t="e">
        <f t="shared" si="51"/>
        <v>#REF!</v>
      </c>
      <c r="CB48" s="3" t="e">
        <f t="shared" si="51"/>
        <v>#REF!</v>
      </c>
      <c r="CC48" s="3" t="e">
        <f t="shared" si="51"/>
        <v>#REF!</v>
      </c>
      <c r="CD48" s="3" t="e">
        <f t="shared" si="51"/>
        <v>#REF!</v>
      </c>
      <c r="CE48" s="3" t="e">
        <f t="shared" si="51"/>
        <v>#REF!</v>
      </c>
      <c r="CF48" s="3" t="e">
        <f t="shared" si="51"/>
        <v>#REF!</v>
      </c>
      <c r="CG48" s="3" t="e">
        <f t="shared" si="51"/>
        <v>#REF!</v>
      </c>
      <c r="CH48" s="3" t="e">
        <f t="shared" si="51"/>
        <v>#REF!</v>
      </c>
      <c r="CI48" s="3" t="e">
        <f t="shared" si="51"/>
        <v>#REF!</v>
      </c>
      <c r="CJ48" s="3" t="e">
        <f t="shared" si="51"/>
        <v>#REF!</v>
      </c>
      <c r="CK48" s="3" t="e">
        <f t="shared" si="51"/>
        <v>#REF!</v>
      </c>
      <c r="CL48" s="3" t="e">
        <f t="shared" si="51"/>
        <v>#REF!</v>
      </c>
      <c r="CM48" s="3" t="e">
        <f t="shared" si="51"/>
        <v>#REF!</v>
      </c>
      <c r="CN48" s="3" t="e">
        <f t="shared" si="51"/>
        <v>#REF!</v>
      </c>
      <c r="CO48" s="3" t="e">
        <f t="shared" si="51"/>
        <v>#REF!</v>
      </c>
      <c r="CP48" s="3" t="e">
        <f t="shared" si="51"/>
        <v>#REF!</v>
      </c>
      <c r="CQ48" s="3" t="e">
        <f t="shared" si="51"/>
        <v>#REF!</v>
      </c>
      <c r="CR48" s="3" t="e">
        <f t="shared" si="51"/>
        <v>#REF!</v>
      </c>
      <c r="CS48" s="3" t="e">
        <f t="shared" si="51"/>
        <v>#REF!</v>
      </c>
      <c r="CT48" s="3" t="e">
        <f t="shared" si="51"/>
        <v>#REF!</v>
      </c>
      <c r="CU48" s="3" t="e">
        <f t="shared" si="51"/>
        <v>#REF!</v>
      </c>
      <c r="CV48" s="3" t="e">
        <f t="shared" si="51"/>
        <v>#REF!</v>
      </c>
      <c r="CW48" s="3" t="e">
        <f t="shared" si="51"/>
        <v>#REF!</v>
      </c>
      <c r="CX48" s="3" t="e">
        <f t="shared" si="51"/>
        <v>#REF!</v>
      </c>
      <c r="CY48" s="3" t="e">
        <f t="shared" si="51"/>
        <v>#REF!</v>
      </c>
      <c r="CZ48" s="3" t="e">
        <f t="shared" si="51"/>
        <v>#REF!</v>
      </c>
      <c r="DA48" s="3" t="e">
        <f t="shared" si="51"/>
        <v>#REF!</v>
      </c>
      <c r="DB48" s="3" t="e">
        <f t="shared" si="51"/>
        <v>#REF!</v>
      </c>
      <c r="DC48" s="3" t="e">
        <f t="shared" si="51"/>
        <v>#REF!</v>
      </c>
      <c r="DD48" s="3" t="e">
        <f t="shared" si="51"/>
        <v>#REF!</v>
      </c>
      <c r="DE48" s="3" t="e">
        <f t="shared" si="51"/>
        <v>#REF!</v>
      </c>
      <c r="DF48" s="3" t="e">
        <f t="shared" si="51"/>
        <v>#REF!</v>
      </c>
      <c r="DG48" s="3" t="e">
        <f t="shared" si="51"/>
        <v>#REF!</v>
      </c>
      <c r="DH48" s="3" t="e">
        <f t="shared" si="51"/>
        <v>#REF!</v>
      </c>
      <c r="DI48" s="3" t="e">
        <f t="shared" si="51"/>
        <v>#REF!</v>
      </c>
      <c r="DJ48" s="3" t="e">
        <f t="shared" si="51"/>
        <v>#REF!</v>
      </c>
      <c r="DK48" s="3" t="e">
        <f t="shared" si="51"/>
        <v>#REF!</v>
      </c>
      <c r="DL48" s="3" t="e">
        <f t="shared" si="51"/>
        <v>#REF!</v>
      </c>
      <c r="DM48" s="3" t="e">
        <f t="shared" si="51"/>
        <v>#REF!</v>
      </c>
      <c r="DN48" s="3" t="e">
        <f t="shared" si="51"/>
        <v>#REF!</v>
      </c>
      <c r="DO48" s="3" t="e">
        <f t="shared" si="51"/>
        <v>#REF!</v>
      </c>
      <c r="DP48" s="3" t="e">
        <f t="shared" si="51"/>
        <v>#REF!</v>
      </c>
      <c r="DQ48" s="3" t="e">
        <f t="shared" si="51"/>
        <v>#REF!</v>
      </c>
      <c r="DR48" s="3" t="e">
        <f t="shared" si="51"/>
        <v>#REF!</v>
      </c>
      <c r="DS48" s="3" t="e">
        <f t="shared" si="51"/>
        <v>#REF!</v>
      </c>
      <c r="DT48" s="3" t="e">
        <f t="shared" si="51"/>
        <v>#REF!</v>
      </c>
      <c r="DU48" s="3" t="e">
        <f t="shared" si="51"/>
        <v>#REF!</v>
      </c>
      <c r="DV48" s="3" t="e">
        <f t="shared" si="51"/>
        <v>#REF!</v>
      </c>
      <c r="DW48" s="3" t="e">
        <f t="shared" si="51"/>
        <v>#REF!</v>
      </c>
      <c r="DX48" s="3" t="e">
        <f t="shared" si="51"/>
        <v>#REF!</v>
      </c>
      <c r="DY48" s="3" t="e">
        <f t="shared" si="51"/>
        <v>#REF!</v>
      </c>
      <c r="DZ48" s="3" t="e">
        <f t="shared" si="51"/>
        <v>#REF!</v>
      </c>
      <c r="EA48" s="3" t="e">
        <f t="shared" si="51"/>
        <v>#REF!</v>
      </c>
      <c r="EB48" s="3" t="e">
        <f t="shared" si="51"/>
        <v>#REF!</v>
      </c>
      <c r="EC48" s="3" t="e">
        <f t="shared" ref="EC48:GN48" si="52">EC47+EB48</f>
        <v>#REF!</v>
      </c>
      <c r="ED48" s="3" t="e">
        <f t="shared" si="52"/>
        <v>#REF!</v>
      </c>
      <c r="EE48" s="3" t="e">
        <f t="shared" si="52"/>
        <v>#REF!</v>
      </c>
      <c r="EF48" s="3" t="e">
        <f t="shared" si="52"/>
        <v>#REF!</v>
      </c>
      <c r="EG48" s="3" t="e">
        <f t="shared" si="52"/>
        <v>#REF!</v>
      </c>
      <c r="EH48" s="3" t="e">
        <f t="shared" si="52"/>
        <v>#REF!</v>
      </c>
      <c r="EI48" s="3" t="e">
        <f t="shared" si="52"/>
        <v>#REF!</v>
      </c>
      <c r="EJ48" s="3" t="e">
        <f t="shared" si="52"/>
        <v>#REF!</v>
      </c>
      <c r="EK48" s="3" t="e">
        <f t="shared" si="52"/>
        <v>#REF!</v>
      </c>
      <c r="EL48" s="3" t="e">
        <f t="shared" si="52"/>
        <v>#REF!</v>
      </c>
      <c r="EM48" s="3" t="e">
        <f t="shared" si="52"/>
        <v>#REF!</v>
      </c>
      <c r="EN48" s="3" t="e">
        <f t="shared" si="52"/>
        <v>#REF!</v>
      </c>
      <c r="EO48" s="3" t="e">
        <f t="shared" si="52"/>
        <v>#REF!</v>
      </c>
      <c r="EP48" s="3" t="e">
        <f t="shared" si="52"/>
        <v>#REF!</v>
      </c>
      <c r="EQ48" s="3" t="e">
        <f t="shared" si="52"/>
        <v>#REF!</v>
      </c>
      <c r="ER48" s="3" t="e">
        <f t="shared" si="52"/>
        <v>#REF!</v>
      </c>
      <c r="ES48" s="3" t="e">
        <f t="shared" si="52"/>
        <v>#REF!</v>
      </c>
      <c r="ET48" s="3" t="e">
        <f t="shared" si="52"/>
        <v>#REF!</v>
      </c>
      <c r="EU48" s="3" t="e">
        <f t="shared" si="52"/>
        <v>#REF!</v>
      </c>
      <c r="EV48" s="3" t="e">
        <f t="shared" si="52"/>
        <v>#REF!</v>
      </c>
      <c r="EW48" s="3" t="e">
        <f t="shared" si="52"/>
        <v>#REF!</v>
      </c>
      <c r="EX48" s="3" t="e">
        <f t="shared" si="52"/>
        <v>#REF!</v>
      </c>
      <c r="EY48" s="3" t="e">
        <f t="shared" si="52"/>
        <v>#REF!</v>
      </c>
      <c r="EZ48" s="3" t="e">
        <f t="shared" si="52"/>
        <v>#REF!</v>
      </c>
      <c r="FA48" s="3" t="e">
        <f t="shared" si="52"/>
        <v>#REF!</v>
      </c>
      <c r="FB48" s="3" t="e">
        <f t="shared" si="52"/>
        <v>#REF!</v>
      </c>
      <c r="FC48" s="3" t="e">
        <f t="shared" si="52"/>
        <v>#REF!</v>
      </c>
      <c r="FD48" s="3" t="e">
        <f t="shared" si="52"/>
        <v>#REF!</v>
      </c>
      <c r="FE48" s="3" t="e">
        <f t="shared" si="52"/>
        <v>#REF!</v>
      </c>
      <c r="FF48" s="3" t="e">
        <f t="shared" si="52"/>
        <v>#REF!</v>
      </c>
      <c r="FG48" s="3" t="e">
        <f t="shared" si="52"/>
        <v>#REF!</v>
      </c>
      <c r="FH48" s="3" t="e">
        <f t="shared" si="52"/>
        <v>#REF!</v>
      </c>
      <c r="FI48" s="3" t="e">
        <f t="shared" si="52"/>
        <v>#REF!</v>
      </c>
      <c r="FJ48" s="3" t="e">
        <f t="shared" si="52"/>
        <v>#REF!</v>
      </c>
      <c r="FK48" s="3" t="e">
        <f t="shared" si="52"/>
        <v>#REF!</v>
      </c>
      <c r="FL48" s="3" t="e">
        <f t="shared" si="52"/>
        <v>#REF!</v>
      </c>
      <c r="FM48" s="3" t="e">
        <f t="shared" si="52"/>
        <v>#REF!</v>
      </c>
      <c r="FN48" s="3" t="e">
        <f t="shared" si="52"/>
        <v>#REF!</v>
      </c>
      <c r="FO48" s="3" t="e">
        <f t="shared" si="52"/>
        <v>#REF!</v>
      </c>
      <c r="FP48" s="3" t="e">
        <f t="shared" si="52"/>
        <v>#REF!</v>
      </c>
      <c r="FQ48" s="3" t="e">
        <f t="shared" si="52"/>
        <v>#REF!</v>
      </c>
      <c r="FR48" s="3" t="e">
        <f t="shared" si="52"/>
        <v>#REF!</v>
      </c>
      <c r="FS48" s="3" t="e">
        <f t="shared" si="52"/>
        <v>#REF!</v>
      </c>
      <c r="FT48" s="3" t="e">
        <f t="shared" si="52"/>
        <v>#REF!</v>
      </c>
      <c r="FU48" s="3" t="e">
        <f t="shared" si="52"/>
        <v>#REF!</v>
      </c>
      <c r="FV48" s="3" t="e">
        <f t="shared" si="52"/>
        <v>#REF!</v>
      </c>
      <c r="FW48" s="3" t="e">
        <f t="shared" si="52"/>
        <v>#REF!</v>
      </c>
      <c r="FX48" s="3" t="e">
        <f t="shared" si="52"/>
        <v>#REF!</v>
      </c>
      <c r="FY48" s="3" t="e">
        <f t="shared" si="52"/>
        <v>#REF!</v>
      </c>
      <c r="FZ48" s="3" t="e">
        <f t="shared" si="52"/>
        <v>#REF!</v>
      </c>
      <c r="GA48" s="3" t="e">
        <f t="shared" si="52"/>
        <v>#REF!</v>
      </c>
      <c r="GB48" s="3" t="e">
        <f t="shared" si="52"/>
        <v>#REF!</v>
      </c>
      <c r="GC48" s="3" t="e">
        <f t="shared" si="52"/>
        <v>#REF!</v>
      </c>
      <c r="GD48" s="3" t="e">
        <f t="shared" si="52"/>
        <v>#REF!</v>
      </c>
      <c r="GE48" s="3" t="e">
        <f t="shared" si="52"/>
        <v>#REF!</v>
      </c>
      <c r="GF48" s="3" t="e">
        <f t="shared" si="52"/>
        <v>#REF!</v>
      </c>
      <c r="GG48" s="3" t="e">
        <f t="shared" si="52"/>
        <v>#REF!</v>
      </c>
      <c r="GH48" s="3" t="e">
        <f t="shared" si="52"/>
        <v>#REF!</v>
      </c>
      <c r="GI48" s="3" t="e">
        <f t="shared" si="52"/>
        <v>#REF!</v>
      </c>
      <c r="GJ48" s="3" t="e">
        <f t="shared" si="52"/>
        <v>#REF!</v>
      </c>
      <c r="GK48" s="3" t="e">
        <f t="shared" si="52"/>
        <v>#REF!</v>
      </c>
      <c r="GL48" s="3" t="e">
        <f t="shared" si="52"/>
        <v>#REF!</v>
      </c>
      <c r="GM48" s="3" t="e">
        <f t="shared" si="52"/>
        <v>#REF!</v>
      </c>
      <c r="GN48" s="3" t="e">
        <f t="shared" si="52"/>
        <v>#REF!</v>
      </c>
      <c r="GO48" s="3" t="e">
        <f t="shared" ref="GO48:II48" si="53">GO47+GN48</f>
        <v>#REF!</v>
      </c>
      <c r="GP48" s="3" t="e">
        <f t="shared" si="53"/>
        <v>#REF!</v>
      </c>
      <c r="GQ48" s="3" t="e">
        <f t="shared" si="53"/>
        <v>#REF!</v>
      </c>
      <c r="GR48" s="3" t="e">
        <f t="shared" si="53"/>
        <v>#REF!</v>
      </c>
      <c r="GS48" s="3" t="e">
        <f t="shared" si="53"/>
        <v>#REF!</v>
      </c>
      <c r="GT48" s="3" t="e">
        <f t="shared" si="53"/>
        <v>#REF!</v>
      </c>
      <c r="GU48" s="3" t="e">
        <f t="shared" si="53"/>
        <v>#REF!</v>
      </c>
      <c r="GV48" s="3" t="e">
        <f t="shared" si="53"/>
        <v>#REF!</v>
      </c>
      <c r="GW48" s="3" t="e">
        <f t="shared" si="53"/>
        <v>#REF!</v>
      </c>
      <c r="GX48" s="3" t="e">
        <f t="shared" si="53"/>
        <v>#REF!</v>
      </c>
      <c r="GY48" s="3" t="e">
        <f t="shared" si="53"/>
        <v>#REF!</v>
      </c>
      <c r="GZ48" s="3" t="e">
        <f t="shared" si="53"/>
        <v>#REF!</v>
      </c>
      <c r="HA48" s="3" t="e">
        <f t="shared" si="53"/>
        <v>#REF!</v>
      </c>
      <c r="HB48" s="3" t="e">
        <f t="shared" si="53"/>
        <v>#REF!</v>
      </c>
      <c r="HC48" s="3" t="e">
        <f t="shared" si="53"/>
        <v>#REF!</v>
      </c>
      <c r="HD48" s="3" t="e">
        <f t="shared" si="53"/>
        <v>#REF!</v>
      </c>
      <c r="HE48" s="3" t="e">
        <f t="shared" si="53"/>
        <v>#REF!</v>
      </c>
      <c r="HF48" s="3" t="e">
        <f t="shared" si="53"/>
        <v>#REF!</v>
      </c>
      <c r="HG48" s="3" t="e">
        <f t="shared" si="53"/>
        <v>#REF!</v>
      </c>
      <c r="HH48" s="3" t="e">
        <f t="shared" si="53"/>
        <v>#REF!</v>
      </c>
      <c r="HI48" s="3" t="e">
        <f t="shared" si="53"/>
        <v>#REF!</v>
      </c>
      <c r="HJ48" s="3" t="e">
        <f t="shared" si="53"/>
        <v>#REF!</v>
      </c>
      <c r="HK48" s="3" t="e">
        <f t="shared" si="53"/>
        <v>#REF!</v>
      </c>
      <c r="HL48" s="3" t="e">
        <f t="shared" si="53"/>
        <v>#REF!</v>
      </c>
      <c r="HM48" s="3" t="e">
        <f t="shared" si="53"/>
        <v>#REF!</v>
      </c>
      <c r="HN48" s="3" t="e">
        <f t="shared" si="53"/>
        <v>#REF!</v>
      </c>
      <c r="HO48" s="3" t="e">
        <f t="shared" si="53"/>
        <v>#REF!</v>
      </c>
      <c r="HP48" s="3" t="e">
        <f t="shared" si="53"/>
        <v>#REF!</v>
      </c>
      <c r="HQ48" s="3" t="e">
        <f t="shared" si="53"/>
        <v>#REF!</v>
      </c>
      <c r="HR48" s="3" t="e">
        <f t="shared" si="53"/>
        <v>#REF!</v>
      </c>
      <c r="HS48" s="3" t="e">
        <f t="shared" si="53"/>
        <v>#REF!</v>
      </c>
      <c r="HT48" s="3" t="e">
        <f t="shared" si="53"/>
        <v>#REF!</v>
      </c>
      <c r="HU48" s="3" t="e">
        <f t="shared" si="53"/>
        <v>#REF!</v>
      </c>
      <c r="HV48" s="3" t="e">
        <f t="shared" si="53"/>
        <v>#REF!</v>
      </c>
      <c r="HW48" s="3" t="e">
        <f t="shared" si="53"/>
        <v>#REF!</v>
      </c>
      <c r="HX48" s="3" t="e">
        <f t="shared" si="53"/>
        <v>#REF!</v>
      </c>
      <c r="HY48" s="3" t="e">
        <f t="shared" si="53"/>
        <v>#REF!</v>
      </c>
      <c r="HZ48" s="3" t="e">
        <f t="shared" si="53"/>
        <v>#REF!</v>
      </c>
      <c r="IA48" s="3" t="e">
        <f t="shared" si="53"/>
        <v>#REF!</v>
      </c>
      <c r="IB48" s="3" t="e">
        <f t="shared" si="53"/>
        <v>#REF!</v>
      </c>
      <c r="IC48" s="3" t="e">
        <f t="shared" si="53"/>
        <v>#REF!</v>
      </c>
      <c r="ID48" s="3" t="e">
        <f t="shared" si="53"/>
        <v>#REF!</v>
      </c>
      <c r="IE48" s="3" t="e">
        <f t="shared" si="53"/>
        <v>#REF!</v>
      </c>
      <c r="IF48" s="3" t="e">
        <f t="shared" si="53"/>
        <v>#REF!</v>
      </c>
      <c r="IG48" s="3" t="e">
        <f t="shared" si="53"/>
        <v>#REF!</v>
      </c>
      <c r="IH48" s="3" t="e">
        <f t="shared" si="53"/>
        <v>#REF!</v>
      </c>
      <c r="II48" s="3" t="e">
        <f t="shared" si="53"/>
        <v>#REF!</v>
      </c>
    </row>
    <row r="49" spans="1:243" ht="15.75" thickBot="1">
      <c r="B49" s="24"/>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0" spans="1:243" ht="15.75" thickBot="1">
      <c r="B50" s="25" t="s">
        <v>510</v>
      </c>
      <c r="C50" s="148">
        <f>1+('1.1 Current State (Building)'!B40*'READ ME FIRST!!!'!F44)</f>
        <v>1</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row>
    <row r="51" spans="1:243" ht="15.75" thickBot="1">
      <c r="B51" s="25" t="s">
        <v>819</v>
      </c>
      <c r="C51" s="516">
        <f>('1.1 Current State (Building)'!B40*'READ ME FIRST!!!'!F47)+1</f>
        <v>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row>
    <row r="52" spans="1:243" s="13" customFormat="1">
      <c r="B52" s="27"/>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row>
    <row r="53" spans="1:243" s="13" customFormat="1" ht="15.75" thickBot="1">
      <c r="B53" s="27"/>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row>
    <row r="54" spans="1:243" s="13" customFormat="1" ht="15.75" thickBot="1">
      <c r="A54" s="17"/>
      <c r="B54" s="76" t="s">
        <v>433</v>
      </c>
      <c r="C54" s="74" t="s">
        <v>434</v>
      </c>
      <c r="D54" s="74" t="s">
        <v>435</v>
      </c>
      <c r="E54" s="74" t="s">
        <v>436</v>
      </c>
      <c r="F54" s="74" t="s">
        <v>438</v>
      </c>
      <c r="G54" s="74" t="s">
        <v>439</v>
      </c>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row>
    <row r="55" spans="1:243" s="13" customFormat="1" ht="15.75" thickBot="1">
      <c r="A55" s="17"/>
      <c r="B55" s="12"/>
      <c r="C55" s="149">
        <f>'2.1 Payback calculator (Neut.)'!C55</f>
        <v>0</v>
      </c>
      <c r="D55" s="150">
        <f>'2.1 Payback calculator (Neut.)'!D55*'READ ME FIRST!!!'!F45</f>
        <v>0</v>
      </c>
      <c r="E55" s="151">
        <f>'2.1 Payback calculator (Neut.)'!E55</f>
        <v>0</v>
      </c>
      <c r="F55" s="77" t="s">
        <v>440</v>
      </c>
      <c r="G55" s="152" t="s">
        <v>2</v>
      </c>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row>
    <row r="56" spans="1:243" s="13" customFormat="1" ht="15.75" thickBot="1">
      <c r="A56" s="17"/>
      <c r="B56" s="12"/>
      <c r="C56" s="12"/>
      <c r="D56" s="15"/>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row>
    <row r="57" spans="1:243" s="79" customFormat="1" ht="25.5" customHeight="1" thickBot="1">
      <c r="A57" s="78" t="s">
        <v>476</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row>
    <row r="58" spans="1:243" ht="15.75" thickBot="1">
      <c r="B58" s="10"/>
    </row>
    <row r="59" spans="1:243" ht="20.25" thickTop="1" thickBot="1">
      <c r="A59" s="56" t="s">
        <v>469</v>
      </c>
      <c r="B59" s="57" t="s">
        <v>472</v>
      </c>
      <c r="E59" s="28"/>
    </row>
    <row r="60" spans="1:243" ht="15.75" thickTop="1">
      <c r="B60" s="59" t="s">
        <v>465</v>
      </c>
      <c r="C60" s="158">
        <f>'2.1 Payback calculator (Neut.)'!C60</f>
        <v>0</v>
      </c>
      <c r="E60" s="41"/>
    </row>
    <row r="61" spans="1:243">
      <c r="B61" s="59" t="s">
        <v>519</v>
      </c>
      <c r="C61" s="261">
        <f>'1.2 Investment estimation'!F26</f>
        <v>0</v>
      </c>
      <c r="E61" s="41"/>
    </row>
    <row r="62" spans="1:243">
      <c r="B62" s="60" t="s">
        <v>480</v>
      </c>
      <c r="C62" s="63">
        <f>0.1*C61</f>
        <v>0</v>
      </c>
      <c r="E62" s="41"/>
    </row>
    <row r="63" spans="1:243">
      <c r="B63" s="58" t="s">
        <v>462</v>
      </c>
      <c r="C63" s="64">
        <f>SUM(C60:C62)</f>
        <v>0</v>
      </c>
      <c r="E63" s="41"/>
    </row>
    <row r="64" spans="1:243" ht="15.75" thickBot="1">
      <c r="B64" s="41"/>
      <c r="C64" s="41"/>
      <c r="D64" s="41"/>
      <c r="E64" s="41"/>
    </row>
    <row r="65" spans="1:243" ht="20.25" thickTop="1" thickBot="1">
      <c r="A65" s="56" t="s">
        <v>470</v>
      </c>
      <c r="B65" s="57" t="s">
        <v>466</v>
      </c>
      <c r="D65" s="41"/>
      <c r="E65" s="41"/>
    </row>
    <row r="66" spans="1:243" ht="15.75" thickTop="1">
      <c r="B66" s="61" t="s">
        <v>462</v>
      </c>
      <c r="C66" s="86">
        <f>NPV(D55,D84:AH84)</f>
        <v>0</v>
      </c>
      <c r="D66" s="89"/>
      <c r="E66" s="101"/>
    </row>
    <row r="67" spans="1:243" ht="15.75" thickBot="1">
      <c r="B67" s="461"/>
      <c r="C67" s="462"/>
      <c r="D67" s="89"/>
      <c r="E67" s="101"/>
    </row>
    <row r="68" spans="1:243" ht="20.25" thickTop="1" thickBot="1">
      <c r="A68" s="336" t="s">
        <v>471</v>
      </c>
      <c r="B68" s="337" t="s">
        <v>791</v>
      </c>
      <c r="C68" s="221"/>
      <c r="D68" s="89"/>
      <c r="E68" s="101"/>
    </row>
    <row r="69" spans="1:243" ht="15.75" thickTop="1">
      <c r="A69" s="221"/>
      <c r="B69" s="341" t="s">
        <v>462</v>
      </c>
      <c r="C69" s="342">
        <f>NPV(D55,D83:BB83)</f>
        <v>0</v>
      </c>
      <c r="D69" s="89"/>
      <c r="E69" s="101"/>
    </row>
    <row r="70" spans="1:243" ht="15.75" thickBot="1">
      <c r="B70" s="41"/>
      <c r="C70" s="41"/>
      <c r="D70" s="41"/>
      <c r="E70" s="41"/>
    </row>
    <row r="71" spans="1:243" ht="20.25" thickTop="1" thickBot="1">
      <c r="A71" s="56" t="s">
        <v>790</v>
      </c>
      <c r="B71" s="91" t="s">
        <v>473</v>
      </c>
      <c r="C71" s="41"/>
      <c r="D71" s="41"/>
      <c r="E71" s="41"/>
    </row>
    <row r="72" spans="1:243" ht="15.75" thickTop="1">
      <c r="B72" s="60" t="s">
        <v>761</v>
      </c>
      <c r="C72" s="517">
        <f>'2.1 Payback calculator (Neut.)'!C72</f>
        <v>0</v>
      </c>
      <c r="D72" s="41"/>
      <c r="E72" s="41"/>
    </row>
    <row r="73" spans="1:243">
      <c r="B73" s="60" t="s">
        <v>762</v>
      </c>
      <c r="C73" s="73">
        <f>'2.1 Payback calculator (Neut.)'!C73*'READ ME FIRST!!!'!F48</f>
        <v>0</v>
      </c>
      <c r="D73" s="41"/>
      <c r="E73" s="41"/>
    </row>
    <row r="74" spans="1:243">
      <c r="B74" s="58" t="s">
        <v>462</v>
      </c>
      <c r="C74" s="124">
        <f>C73*C72</f>
        <v>0</v>
      </c>
    </row>
    <row r="75" spans="1:243" ht="15.75" thickBot="1">
      <c r="B75" s="41"/>
      <c r="C75" s="41"/>
      <c r="D75" s="41"/>
      <c r="E75" s="41"/>
    </row>
    <row r="76" spans="1:243" ht="27" thickBot="1">
      <c r="B76" s="133" t="s">
        <v>474</v>
      </c>
      <c r="C76" s="440">
        <f>C63+C66+C74</f>
        <v>0</v>
      </c>
      <c r="D76" s="41"/>
      <c r="E76" s="41"/>
    </row>
    <row r="77" spans="1:243" ht="27" thickBot="1">
      <c r="B77" s="133" t="s">
        <v>796</v>
      </c>
      <c r="C77" s="490" t="e">
        <f>(((C76-C63)-(C13-D13)+C69)/(C13-D13+C69))/50</f>
        <v>#DIV/0!</v>
      </c>
      <c r="D77" s="41"/>
      <c r="E77" s="41"/>
    </row>
    <row r="78" spans="1:243" ht="26.25">
      <c r="B78" s="491"/>
      <c r="C78" s="492"/>
      <c r="D78" s="41"/>
      <c r="E78" s="41"/>
    </row>
    <row r="79" spans="1:243" s="13" customFormat="1" ht="15.75" thickBot="1">
      <c r="B79" s="27"/>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row>
    <row r="80" spans="1:243" s="70" customFormat="1" ht="20.25" customHeight="1" thickBot="1">
      <c r="A80" s="68" t="s">
        <v>475</v>
      </c>
      <c r="B80" s="69"/>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c r="IC80" s="71"/>
      <c r="ID80" s="71"/>
      <c r="IE80" s="71"/>
      <c r="IF80" s="71"/>
      <c r="IG80" s="71"/>
      <c r="IH80" s="71"/>
      <c r="II80" s="71"/>
    </row>
    <row r="81" spans="1:408" s="17" customFormat="1" ht="15.75" thickBot="1">
      <c r="B81" s="23"/>
      <c r="D81" s="65" t="s">
        <v>2</v>
      </c>
      <c r="E81" s="66" t="s">
        <v>1</v>
      </c>
      <c r="F81" s="66" t="s">
        <v>3</v>
      </c>
      <c r="G81" s="66" t="s">
        <v>4</v>
      </c>
      <c r="H81" s="66" t="s">
        <v>5</v>
      </c>
      <c r="I81" s="66" t="s">
        <v>6</v>
      </c>
      <c r="J81" s="66" t="s">
        <v>7</v>
      </c>
      <c r="K81" s="66" t="s">
        <v>8</v>
      </c>
      <c r="L81" s="66" t="s">
        <v>9</v>
      </c>
      <c r="M81" s="66" t="s">
        <v>10</v>
      </c>
      <c r="N81" s="66" t="s">
        <v>11</v>
      </c>
      <c r="O81" s="66" t="s">
        <v>12</v>
      </c>
      <c r="P81" s="66" t="s">
        <v>13</v>
      </c>
      <c r="Q81" s="66" t="s">
        <v>14</v>
      </c>
      <c r="R81" s="66" t="s">
        <v>15</v>
      </c>
      <c r="S81" s="66" t="s">
        <v>16</v>
      </c>
      <c r="T81" s="66" t="s">
        <v>17</v>
      </c>
      <c r="U81" s="66" t="s">
        <v>18</v>
      </c>
      <c r="V81" s="66" t="s">
        <v>19</v>
      </c>
      <c r="W81" s="66" t="s">
        <v>20</v>
      </c>
      <c r="X81" s="66" t="s">
        <v>21</v>
      </c>
      <c r="Y81" s="66" t="s">
        <v>22</v>
      </c>
      <c r="Z81" s="66" t="s">
        <v>23</v>
      </c>
      <c r="AA81" s="66" t="s">
        <v>24</v>
      </c>
      <c r="AB81" s="66" t="s">
        <v>25</v>
      </c>
      <c r="AC81" s="66" t="s">
        <v>26</v>
      </c>
      <c r="AD81" s="66" t="s">
        <v>27</v>
      </c>
      <c r="AE81" s="66" t="s">
        <v>28</v>
      </c>
      <c r="AF81" s="66" t="s">
        <v>29</v>
      </c>
      <c r="AG81" s="66" t="s">
        <v>30</v>
      </c>
      <c r="AH81" s="66" t="s">
        <v>31</v>
      </c>
      <c r="AI81" s="66" t="s">
        <v>32</v>
      </c>
      <c r="AJ81" s="66" t="s">
        <v>33</v>
      </c>
      <c r="AK81" s="66" t="s">
        <v>34</v>
      </c>
      <c r="AL81" s="66" t="s">
        <v>35</v>
      </c>
      <c r="AM81" s="66" t="s">
        <v>36</v>
      </c>
      <c r="AN81" s="66" t="s">
        <v>37</v>
      </c>
      <c r="AO81" s="66" t="s">
        <v>38</v>
      </c>
      <c r="AP81" s="66" t="s">
        <v>39</v>
      </c>
      <c r="AQ81" s="66" t="s">
        <v>40</v>
      </c>
      <c r="AR81" s="66" t="s">
        <v>41</v>
      </c>
      <c r="AS81" s="66" t="s">
        <v>42</v>
      </c>
      <c r="AT81" s="66" t="s">
        <v>43</v>
      </c>
      <c r="AU81" s="66" t="s">
        <v>44</v>
      </c>
      <c r="AV81" s="66" t="s">
        <v>45</v>
      </c>
      <c r="AW81" s="66" t="s">
        <v>46</v>
      </c>
      <c r="AX81" s="66" t="s">
        <v>47</v>
      </c>
      <c r="AY81" s="66" t="s">
        <v>48</v>
      </c>
      <c r="AZ81" s="66" t="s">
        <v>49</v>
      </c>
      <c r="BA81" s="66" t="s">
        <v>50</v>
      </c>
      <c r="BB81" s="67" t="s">
        <v>51</v>
      </c>
      <c r="BC81" s="9" t="s">
        <v>60</v>
      </c>
      <c r="BD81" s="9" t="s">
        <v>61</v>
      </c>
      <c r="BE81" s="9" t="s">
        <v>62</v>
      </c>
      <c r="BF81" s="9" t="s">
        <v>63</v>
      </c>
      <c r="BG81" s="9" t="s">
        <v>64</v>
      </c>
      <c r="BH81" s="9" t="s">
        <v>65</v>
      </c>
      <c r="BI81" s="9" t="s">
        <v>66</v>
      </c>
      <c r="BJ81" s="9" t="s">
        <v>67</v>
      </c>
      <c r="BK81" s="9" t="s">
        <v>68</v>
      </c>
      <c r="BL81" s="9" t="s">
        <v>69</v>
      </c>
      <c r="BM81" s="9" t="s">
        <v>70</v>
      </c>
      <c r="BN81" s="9" t="s">
        <v>71</v>
      </c>
      <c r="BO81" s="9" t="s">
        <v>72</v>
      </c>
      <c r="BP81" s="9" t="s">
        <v>73</v>
      </c>
      <c r="BQ81" s="9" t="s">
        <v>74</v>
      </c>
      <c r="BR81" s="9" t="s">
        <v>75</v>
      </c>
      <c r="BS81" s="9" t="s">
        <v>76</v>
      </c>
      <c r="BT81" s="9" t="s">
        <v>77</v>
      </c>
      <c r="BU81" s="9" t="s">
        <v>78</v>
      </c>
      <c r="BV81" s="9" t="s">
        <v>79</v>
      </c>
      <c r="BW81" s="9" t="s">
        <v>80</v>
      </c>
      <c r="BX81" s="9" t="s">
        <v>81</v>
      </c>
      <c r="BY81" s="9" t="s">
        <v>82</v>
      </c>
      <c r="BZ81" s="9" t="s">
        <v>83</v>
      </c>
      <c r="CA81" s="9" t="s">
        <v>84</v>
      </c>
      <c r="CB81" s="9" t="s">
        <v>85</v>
      </c>
      <c r="CC81" s="9" t="s">
        <v>86</v>
      </c>
      <c r="CD81" s="9" t="s">
        <v>87</v>
      </c>
      <c r="CE81" s="9" t="s">
        <v>88</v>
      </c>
      <c r="CF81" s="9" t="s">
        <v>89</v>
      </c>
      <c r="CG81" s="9" t="s">
        <v>90</v>
      </c>
      <c r="CH81" s="9" t="s">
        <v>91</v>
      </c>
      <c r="CI81" s="9" t="s">
        <v>92</v>
      </c>
      <c r="CJ81" s="9" t="s">
        <v>93</v>
      </c>
      <c r="CK81" s="9" t="s">
        <v>94</v>
      </c>
      <c r="CL81" s="9" t="s">
        <v>95</v>
      </c>
      <c r="CM81" s="9" t="s">
        <v>96</v>
      </c>
      <c r="CN81" s="9" t="s">
        <v>97</v>
      </c>
      <c r="CO81" s="9" t="s">
        <v>98</v>
      </c>
      <c r="CP81" s="9" t="s">
        <v>99</v>
      </c>
      <c r="CQ81" s="9" t="s">
        <v>100</v>
      </c>
      <c r="CR81" s="9" t="s">
        <v>101</v>
      </c>
      <c r="CS81" s="9" t="s">
        <v>102</v>
      </c>
      <c r="CT81" s="9" t="s">
        <v>103</v>
      </c>
      <c r="CU81" s="9" t="s">
        <v>104</v>
      </c>
      <c r="CV81" s="9" t="s">
        <v>105</v>
      </c>
      <c r="CW81" s="9" t="s">
        <v>106</v>
      </c>
      <c r="CX81" s="9" t="s">
        <v>107</v>
      </c>
      <c r="CY81" s="9" t="s">
        <v>108</v>
      </c>
      <c r="CZ81" s="9" t="s">
        <v>109</v>
      </c>
      <c r="DA81" s="9" t="s">
        <v>110</v>
      </c>
      <c r="DB81" s="9" t="s">
        <v>111</v>
      </c>
      <c r="DC81" s="9" t="s">
        <v>112</v>
      </c>
      <c r="DD81" s="9" t="s">
        <v>113</v>
      </c>
      <c r="DE81" s="9" t="s">
        <v>114</v>
      </c>
      <c r="DF81" s="9" t="s">
        <v>115</v>
      </c>
      <c r="DG81" s="9" t="s">
        <v>116</v>
      </c>
      <c r="DH81" s="9" t="s">
        <v>117</v>
      </c>
      <c r="DI81" s="9" t="s">
        <v>118</v>
      </c>
      <c r="DJ81" s="9" t="s">
        <v>119</v>
      </c>
      <c r="DK81" s="9" t="s">
        <v>120</v>
      </c>
      <c r="DL81" s="9" t="s">
        <v>121</v>
      </c>
      <c r="DM81" s="9" t="s">
        <v>122</v>
      </c>
      <c r="DN81" s="9" t="s">
        <v>123</v>
      </c>
      <c r="DO81" s="9" t="s">
        <v>124</v>
      </c>
      <c r="DP81" s="9" t="s">
        <v>125</v>
      </c>
      <c r="DQ81" s="9" t="s">
        <v>126</v>
      </c>
      <c r="DR81" s="9" t="s">
        <v>127</v>
      </c>
      <c r="DS81" s="9" t="s">
        <v>128</v>
      </c>
      <c r="DT81" s="9" t="s">
        <v>129</v>
      </c>
      <c r="DU81" s="9" t="s">
        <v>130</v>
      </c>
      <c r="DV81" s="9" t="s">
        <v>131</v>
      </c>
      <c r="DW81" s="9" t="s">
        <v>132</v>
      </c>
      <c r="DX81" s="9" t="s">
        <v>133</v>
      </c>
      <c r="DY81" s="9" t="s">
        <v>134</v>
      </c>
      <c r="DZ81" s="9" t="s">
        <v>135</v>
      </c>
      <c r="EA81" s="9" t="s">
        <v>136</v>
      </c>
      <c r="EB81" s="9" t="s">
        <v>137</v>
      </c>
      <c r="EC81" s="9" t="s">
        <v>138</v>
      </c>
      <c r="ED81" s="9" t="s">
        <v>139</v>
      </c>
      <c r="EE81" s="9" t="s">
        <v>140</v>
      </c>
      <c r="EF81" s="9" t="s">
        <v>141</v>
      </c>
      <c r="EG81" s="9" t="s">
        <v>142</v>
      </c>
      <c r="EH81" s="9" t="s">
        <v>143</v>
      </c>
      <c r="EI81" s="9" t="s">
        <v>144</v>
      </c>
      <c r="EJ81" s="9" t="s">
        <v>145</v>
      </c>
      <c r="EK81" s="9" t="s">
        <v>146</v>
      </c>
      <c r="EL81" s="9" t="s">
        <v>147</v>
      </c>
      <c r="EM81" s="9" t="s">
        <v>148</v>
      </c>
      <c r="EN81" s="9" t="s">
        <v>149</v>
      </c>
      <c r="EO81" s="9" t="s">
        <v>150</v>
      </c>
      <c r="EP81" s="9" t="s">
        <v>151</v>
      </c>
      <c r="EQ81" s="9" t="s">
        <v>152</v>
      </c>
      <c r="ER81" s="9" t="s">
        <v>153</v>
      </c>
      <c r="ES81" s="9" t="s">
        <v>154</v>
      </c>
      <c r="ET81" s="9" t="s">
        <v>155</v>
      </c>
      <c r="EU81" s="9" t="s">
        <v>156</v>
      </c>
      <c r="EV81" s="9" t="s">
        <v>157</v>
      </c>
      <c r="EW81" s="9" t="s">
        <v>158</v>
      </c>
      <c r="EX81" s="9" t="s">
        <v>159</v>
      </c>
      <c r="EY81" s="9" t="s">
        <v>160</v>
      </c>
      <c r="EZ81" s="9" t="s">
        <v>161</v>
      </c>
      <c r="FA81" s="9" t="s">
        <v>162</v>
      </c>
      <c r="FB81" s="9" t="s">
        <v>163</v>
      </c>
      <c r="FC81" s="9" t="s">
        <v>164</v>
      </c>
      <c r="FD81" s="9" t="s">
        <v>165</v>
      </c>
      <c r="FE81" s="9" t="s">
        <v>166</v>
      </c>
      <c r="FF81" s="9" t="s">
        <v>167</v>
      </c>
      <c r="FG81" s="9" t="s">
        <v>168</v>
      </c>
      <c r="FH81" s="9" t="s">
        <v>169</v>
      </c>
      <c r="FI81" s="9" t="s">
        <v>170</v>
      </c>
      <c r="FJ81" s="9" t="s">
        <v>171</v>
      </c>
      <c r="FK81" s="9" t="s">
        <v>172</v>
      </c>
      <c r="FL81" s="9" t="s">
        <v>173</v>
      </c>
      <c r="FM81" s="9" t="s">
        <v>174</v>
      </c>
      <c r="FN81" s="9" t="s">
        <v>175</v>
      </c>
      <c r="FO81" s="9" t="s">
        <v>176</v>
      </c>
      <c r="FP81" s="9" t="s">
        <v>177</v>
      </c>
      <c r="FQ81" s="9" t="s">
        <v>178</v>
      </c>
      <c r="FR81" s="9" t="s">
        <v>179</v>
      </c>
      <c r="FS81" s="9" t="s">
        <v>180</v>
      </c>
      <c r="FT81" s="9" t="s">
        <v>181</v>
      </c>
      <c r="FU81" s="9" t="s">
        <v>182</v>
      </c>
      <c r="FV81" s="9" t="s">
        <v>183</v>
      </c>
      <c r="FW81" s="9" t="s">
        <v>184</v>
      </c>
      <c r="FX81" s="9" t="s">
        <v>185</v>
      </c>
      <c r="FY81" s="9" t="s">
        <v>186</v>
      </c>
      <c r="FZ81" s="9" t="s">
        <v>187</v>
      </c>
      <c r="GA81" s="9" t="s">
        <v>188</v>
      </c>
      <c r="GB81" s="9" t="s">
        <v>189</v>
      </c>
      <c r="GC81" s="9" t="s">
        <v>190</v>
      </c>
      <c r="GD81" s="9" t="s">
        <v>191</v>
      </c>
      <c r="GE81" s="9" t="s">
        <v>192</v>
      </c>
      <c r="GF81" s="9" t="s">
        <v>193</v>
      </c>
      <c r="GG81" s="9" t="s">
        <v>194</v>
      </c>
      <c r="GH81" s="9" t="s">
        <v>195</v>
      </c>
      <c r="GI81" s="9" t="s">
        <v>196</v>
      </c>
      <c r="GJ81" s="9" t="s">
        <v>197</v>
      </c>
      <c r="GK81" s="9" t="s">
        <v>198</v>
      </c>
      <c r="GL81" s="9" t="s">
        <v>199</v>
      </c>
      <c r="GM81" s="9" t="s">
        <v>200</v>
      </c>
      <c r="GN81" s="9" t="s">
        <v>201</v>
      </c>
      <c r="GO81" s="9" t="s">
        <v>202</v>
      </c>
      <c r="GP81" s="9" t="s">
        <v>203</v>
      </c>
      <c r="GQ81" s="9" t="s">
        <v>204</v>
      </c>
      <c r="GR81" s="9" t="s">
        <v>205</v>
      </c>
      <c r="GS81" s="9" t="s">
        <v>206</v>
      </c>
      <c r="GT81" s="9" t="s">
        <v>207</v>
      </c>
      <c r="GU81" s="9" t="s">
        <v>208</v>
      </c>
      <c r="GV81" s="9" t="s">
        <v>209</v>
      </c>
      <c r="GW81" s="9" t="s">
        <v>210</v>
      </c>
      <c r="GX81" s="9" t="s">
        <v>211</v>
      </c>
      <c r="GY81" s="9" t="s">
        <v>212</v>
      </c>
      <c r="GZ81" s="9" t="s">
        <v>213</v>
      </c>
      <c r="HA81" s="9" t="s">
        <v>214</v>
      </c>
      <c r="HB81" s="9" t="s">
        <v>215</v>
      </c>
      <c r="HC81" s="9" t="s">
        <v>216</v>
      </c>
      <c r="HD81" s="9" t="s">
        <v>217</v>
      </c>
      <c r="HE81" s="9" t="s">
        <v>218</v>
      </c>
      <c r="HF81" s="9" t="s">
        <v>219</v>
      </c>
      <c r="HG81" s="9" t="s">
        <v>220</v>
      </c>
      <c r="HH81" s="9" t="s">
        <v>221</v>
      </c>
      <c r="HI81" s="9" t="s">
        <v>222</v>
      </c>
      <c r="HJ81" s="9" t="s">
        <v>223</v>
      </c>
      <c r="HK81" s="9" t="s">
        <v>224</v>
      </c>
      <c r="HL81" s="9" t="s">
        <v>225</v>
      </c>
      <c r="HM81" s="9" t="s">
        <v>226</v>
      </c>
      <c r="HN81" s="9" t="s">
        <v>227</v>
      </c>
      <c r="HO81" s="9" t="s">
        <v>228</v>
      </c>
      <c r="HP81" s="9" t="s">
        <v>229</v>
      </c>
      <c r="HQ81" s="9" t="s">
        <v>230</v>
      </c>
      <c r="HR81" s="9" t="s">
        <v>231</v>
      </c>
      <c r="HS81" s="9" t="s">
        <v>232</v>
      </c>
      <c r="HT81" s="9" t="s">
        <v>233</v>
      </c>
      <c r="HU81" s="9" t="s">
        <v>234</v>
      </c>
      <c r="HV81" s="9" t="s">
        <v>235</v>
      </c>
      <c r="HW81" s="9" t="s">
        <v>236</v>
      </c>
      <c r="HX81" s="9" t="s">
        <v>237</v>
      </c>
      <c r="HY81" s="9" t="s">
        <v>238</v>
      </c>
      <c r="HZ81" s="9" t="s">
        <v>239</v>
      </c>
      <c r="IA81" s="9" t="s">
        <v>240</v>
      </c>
      <c r="IB81" s="9" t="s">
        <v>241</v>
      </c>
      <c r="IC81" s="9" t="s">
        <v>242</v>
      </c>
      <c r="ID81" s="9" t="s">
        <v>243</v>
      </c>
      <c r="IE81" s="9" t="s">
        <v>244</v>
      </c>
      <c r="IF81" s="9" t="s">
        <v>245</v>
      </c>
      <c r="IG81" s="9" t="s">
        <v>246</v>
      </c>
      <c r="IH81" s="9" t="s">
        <v>247</v>
      </c>
      <c r="II81" s="9" t="s">
        <v>248</v>
      </c>
    </row>
    <row r="82" spans="1:408" s="33" customFormat="1" ht="17.25" customHeight="1">
      <c r="B82" s="102" t="s">
        <v>425</v>
      </c>
      <c r="C82" s="103"/>
      <c r="D82" s="108">
        <f>D47</f>
        <v>0</v>
      </c>
      <c r="E82" s="108">
        <f t="shared" ref="E82:BP82" si="54">E47</f>
        <v>0</v>
      </c>
      <c r="F82" s="108">
        <f t="shared" si="54"/>
        <v>0</v>
      </c>
      <c r="G82" s="108">
        <f t="shared" si="54"/>
        <v>0</v>
      </c>
      <c r="H82" s="108">
        <f t="shared" si="54"/>
        <v>0</v>
      </c>
      <c r="I82" s="108">
        <f t="shared" si="54"/>
        <v>0</v>
      </c>
      <c r="J82" s="108">
        <f t="shared" si="54"/>
        <v>0</v>
      </c>
      <c r="K82" s="108">
        <f t="shared" si="54"/>
        <v>0</v>
      </c>
      <c r="L82" s="108">
        <f t="shared" si="54"/>
        <v>0</v>
      </c>
      <c r="M82" s="108">
        <f t="shared" si="54"/>
        <v>0</v>
      </c>
      <c r="N82" s="108">
        <f t="shared" si="54"/>
        <v>0</v>
      </c>
      <c r="O82" s="108">
        <f t="shared" si="54"/>
        <v>0</v>
      </c>
      <c r="P82" s="108">
        <f t="shared" si="54"/>
        <v>0</v>
      </c>
      <c r="Q82" s="108">
        <f t="shared" si="54"/>
        <v>0</v>
      </c>
      <c r="R82" s="108">
        <f t="shared" si="54"/>
        <v>0</v>
      </c>
      <c r="S82" s="108">
        <f t="shared" si="54"/>
        <v>0</v>
      </c>
      <c r="T82" s="108">
        <f t="shared" si="54"/>
        <v>0</v>
      </c>
      <c r="U82" s="108">
        <f t="shared" si="54"/>
        <v>0</v>
      </c>
      <c r="V82" s="108">
        <f t="shared" si="54"/>
        <v>0</v>
      </c>
      <c r="W82" s="108">
        <f t="shared" si="54"/>
        <v>0</v>
      </c>
      <c r="X82" s="108">
        <f t="shared" si="54"/>
        <v>0</v>
      </c>
      <c r="Y82" s="108">
        <f t="shared" si="54"/>
        <v>0</v>
      </c>
      <c r="Z82" s="108">
        <f t="shared" si="54"/>
        <v>0</v>
      </c>
      <c r="AA82" s="108">
        <f t="shared" si="54"/>
        <v>0</v>
      </c>
      <c r="AB82" s="108">
        <f t="shared" si="54"/>
        <v>0</v>
      </c>
      <c r="AC82" s="108">
        <f t="shared" si="54"/>
        <v>0</v>
      </c>
      <c r="AD82" s="108">
        <f t="shared" si="54"/>
        <v>0</v>
      </c>
      <c r="AE82" s="108">
        <f t="shared" si="54"/>
        <v>0</v>
      </c>
      <c r="AF82" s="108">
        <f t="shared" si="54"/>
        <v>0</v>
      </c>
      <c r="AG82" s="108">
        <f t="shared" si="54"/>
        <v>0</v>
      </c>
      <c r="AH82" s="108">
        <f t="shared" si="54"/>
        <v>0</v>
      </c>
      <c r="AI82" s="108">
        <f t="shared" si="54"/>
        <v>0</v>
      </c>
      <c r="AJ82" s="108">
        <f t="shared" si="54"/>
        <v>0</v>
      </c>
      <c r="AK82" s="108">
        <f t="shared" si="54"/>
        <v>0</v>
      </c>
      <c r="AL82" s="108">
        <f t="shared" si="54"/>
        <v>0</v>
      </c>
      <c r="AM82" s="108">
        <f t="shared" si="54"/>
        <v>0</v>
      </c>
      <c r="AN82" s="108">
        <f t="shared" si="54"/>
        <v>0</v>
      </c>
      <c r="AO82" s="108">
        <f t="shared" si="54"/>
        <v>0</v>
      </c>
      <c r="AP82" s="108">
        <f t="shared" si="54"/>
        <v>0</v>
      </c>
      <c r="AQ82" s="108">
        <f t="shared" si="54"/>
        <v>0</v>
      </c>
      <c r="AR82" s="108">
        <f t="shared" si="54"/>
        <v>0</v>
      </c>
      <c r="AS82" s="108">
        <f t="shared" si="54"/>
        <v>0</v>
      </c>
      <c r="AT82" s="108">
        <f t="shared" si="54"/>
        <v>0</v>
      </c>
      <c r="AU82" s="108">
        <f t="shared" si="54"/>
        <v>0</v>
      </c>
      <c r="AV82" s="108">
        <f t="shared" si="54"/>
        <v>0</v>
      </c>
      <c r="AW82" s="108">
        <f t="shared" si="54"/>
        <v>0</v>
      </c>
      <c r="AX82" s="108">
        <f t="shared" si="54"/>
        <v>0</v>
      </c>
      <c r="AY82" s="108">
        <f t="shared" si="54"/>
        <v>0</v>
      </c>
      <c r="AZ82" s="108">
        <f t="shared" si="54"/>
        <v>0</v>
      </c>
      <c r="BA82" s="108">
        <f t="shared" si="54"/>
        <v>0</v>
      </c>
      <c r="BB82" s="108">
        <f t="shared" si="54"/>
        <v>0</v>
      </c>
      <c r="BC82" s="108" t="e">
        <f t="shared" si="54"/>
        <v>#REF!</v>
      </c>
      <c r="BD82" s="108" t="e">
        <f t="shared" si="54"/>
        <v>#REF!</v>
      </c>
      <c r="BE82" s="108" t="e">
        <f t="shared" si="54"/>
        <v>#REF!</v>
      </c>
      <c r="BF82" s="108" t="e">
        <f t="shared" si="54"/>
        <v>#REF!</v>
      </c>
      <c r="BG82" s="108" t="e">
        <f t="shared" si="54"/>
        <v>#REF!</v>
      </c>
      <c r="BH82" s="108" t="e">
        <f t="shared" si="54"/>
        <v>#REF!</v>
      </c>
      <c r="BI82" s="108" t="e">
        <f t="shared" si="54"/>
        <v>#REF!</v>
      </c>
      <c r="BJ82" s="108" t="e">
        <f t="shared" si="54"/>
        <v>#REF!</v>
      </c>
      <c r="BK82" s="108" t="e">
        <f t="shared" si="54"/>
        <v>#REF!</v>
      </c>
      <c r="BL82" s="108" t="e">
        <f t="shared" si="54"/>
        <v>#REF!</v>
      </c>
      <c r="BM82" s="108" t="e">
        <f t="shared" si="54"/>
        <v>#REF!</v>
      </c>
      <c r="BN82" s="108" t="e">
        <f t="shared" si="54"/>
        <v>#REF!</v>
      </c>
      <c r="BO82" s="108" t="e">
        <f t="shared" si="54"/>
        <v>#REF!</v>
      </c>
      <c r="BP82" s="108" t="e">
        <f t="shared" si="54"/>
        <v>#REF!</v>
      </c>
      <c r="BQ82" s="108" t="e">
        <f t="shared" ref="BQ82:EB82" si="55">BQ47</f>
        <v>#REF!</v>
      </c>
      <c r="BR82" s="108" t="e">
        <f t="shared" si="55"/>
        <v>#REF!</v>
      </c>
      <c r="BS82" s="108" t="e">
        <f t="shared" si="55"/>
        <v>#REF!</v>
      </c>
      <c r="BT82" s="108" t="e">
        <f t="shared" si="55"/>
        <v>#REF!</v>
      </c>
      <c r="BU82" s="108" t="e">
        <f t="shared" si="55"/>
        <v>#REF!</v>
      </c>
      <c r="BV82" s="108" t="e">
        <f t="shared" si="55"/>
        <v>#REF!</v>
      </c>
      <c r="BW82" s="108" t="e">
        <f t="shared" si="55"/>
        <v>#REF!</v>
      </c>
      <c r="BX82" s="108" t="e">
        <f t="shared" si="55"/>
        <v>#REF!</v>
      </c>
      <c r="BY82" s="108" t="e">
        <f t="shared" si="55"/>
        <v>#REF!</v>
      </c>
      <c r="BZ82" s="108" t="e">
        <f t="shared" si="55"/>
        <v>#REF!</v>
      </c>
      <c r="CA82" s="108" t="e">
        <f t="shared" si="55"/>
        <v>#REF!</v>
      </c>
      <c r="CB82" s="108" t="e">
        <f t="shared" si="55"/>
        <v>#REF!</v>
      </c>
      <c r="CC82" s="108" t="e">
        <f t="shared" si="55"/>
        <v>#REF!</v>
      </c>
      <c r="CD82" s="108" t="e">
        <f t="shared" si="55"/>
        <v>#REF!</v>
      </c>
      <c r="CE82" s="108" t="e">
        <f t="shared" si="55"/>
        <v>#REF!</v>
      </c>
      <c r="CF82" s="108" t="e">
        <f t="shared" si="55"/>
        <v>#REF!</v>
      </c>
      <c r="CG82" s="108" t="e">
        <f t="shared" si="55"/>
        <v>#REF!</v>
      </c>
      <c r="CH82" s="108" t="e">
        <f t="shared" si="55"/>
        <v>#REF!</v>
      </c>
      <c r="CI82" s="108" t="e">
        <f t="shared" si="55"/>
        <v>#REF!</v>
      </c>
      <c r="CJ82" s="108" t="e">
        <f t="shared" si="55"/>
        <v>#REF!</v>
      </c>
      <c r="CK82" s="108" t="e">
        <f t="shared" si="55"/>
        <v>#REF!</v>
      </c>
      <c r="CL82" s="108" t="e">
        <f t="shared" si="55"/>
        <v>#REF!</v>
      </c>
      <c r="CM82" s="108" t="e">
        <f t="shared" si="55"/>
        <v>#REF!</v>
      </c>
      <c r="CN82" s="108" t="e">
        <f t="shared" si="55"/>
        <v>#REF!</v>
      </c>
      <c r="CO82" s="108" t="e">
        <f t="shared" si="55"/>
        <v>#REF!</v>
      </c>
      <c r="CP82" s="108" t="e">
        <f t="shared" si="55"/>
        <v>#REF!</v>
      </c>
      <c r="CQ82" s="108" t="e">
        <f t="shared" si="55"/>
        <v>#REF!</v>
      </c>
      <c r="CR82" s="108" t="e">
        <f t="shared" si="55"/>
        <v>#REF!</v>
      </c>
      <c r="CS82" s="108" t="e">
        <f t="shared" si="55"/>
        <v>#REF!</v>
      </c>
      <c r="CT82" s="108" t="e">
        <f t="shared" si="55"/>
        <v>#REF!</v>
      </c>
      <c r="CU82" s="108" t="e">
        <f t="shared" si="55"/>
        <v>#REF!</v>
      </c>
      <c r="CV82" s="108" t="e">
        <f t="shared" si="55"/>
        <v>#REF!</v>
      </c>
      <c r="CW82" s="108" t="e">
        <f t="shared" si="55"/>
        <v>#REF!</v>
      </c>
      <c r="CX82" s="108" t="e">
        <f t="shared" si="55"/>
        <v>#REF!</v>
      </c>
      <c r="CY82" s="108" t="e">
        <f t="shared" si="55"/>
        <v>#REF!</v>
      </c>
      <c r="CZ82" s="108" t="e">
        <f t="shared" si="55"/>
        <v>#REF!</v>
      </c>
      <c r="DA82" s="108" t="e">
        <f t="shared" si="55"/>
        <v>#REF!</v>
      </c>
      <c r="DB82" s="108" t="e">
        <f t="shared" si="55"/>
        <v>#REF!</v>
      </c>
      <c r="DC82" s="108" t="e">
        <f t="shared" si="55"/>
        <v>#REF!</v>
      </c>
      <c r="DD82" s="108" t="e">
        <f t="shared" si="55"/>
        <v>#REF!</v>
      </c>
      <c r="DE82" s="108" t="e">
        <f t="shared" si="55"/>
        <v>#REF!</v>
      </c>
      <c r="DF82" s="108" t="e">
        <f t="shared" si="55"/>
        <v>#REF!</v>
      </c>
      <c r="DG82" s="108" t="e">
        <f t="shared" si="55"/>
        <v>#REF!</v>
      </c>
      <c r="DH82" s="108" t="e">
        <f t="shared" si="55"/>
        <v>#REF!</v>
      </c>
      <c r="DI82" s="108" t="e">
        <f t="shared" si="55"/>
        <v>#REF!</v>
      </c>
      <c r="DJ82" s="108" t="e">
        <f t="shared" si="55"/>
        <v>#REF!</v>
      </c>
      <c r="DK82" s="108" t="e">
        <f t="shared" si="55"/>
        <v>#REF!</v>
      </c>
      <c r="DL82" s="108" t="e">
        <f t="shared" si="55"/>
        <v>#REF!</v>
      </c>
      <c r="DM82" s="108" t="e">
        <f t="shared" si="55"/>
        <v>#REF!</v>
      </c>
      <c r="DN82" s="108" t="e">
        <f t="shared" si="55"/>
        <v>#REF!</v>
      </c>
      <c r="DO82" s="108" t="e">
        <f t="shared" si="55"/>
        <v>#REF!</v>
      </c>
      <c r="DP82" s="108" t="e">
        <f t="shared" si="55"/>
        <v>#REF!</v>
      </c>
      <c r="DQ82" s="108" t="e">
        <f t="shared" si="55"/>
        <v>#REF!</v>
      </c>
      <c r="DR82" s="108" t="e">
        <f t="shared" si="55"/>
        <v>#REF!</v>
      </c>
      <c r="DS82" s="108" t="e">
        <f t="shared" si="55"/>
        <v>#REF!</v>
      </c>
      <c r="DT82" s="108" t="e">
        <f t="shared" si="55"/>
        <v>#REF!</v>
      </c>
      <c r="DU82" s="108" t="e">
        <f t="shared" si="55"/>
        <v>#REF!</v>
      </c>
      <c r="DV82" s="108" t="e">
        <f t="shared" si="55"/>
        <v>#REF!</v>
      </c>
      <c r="DW82" s="108" t="e">
        <f t="shared" si="55"/>
        <v>#REF!</v>
      </c>
      <c r="DX82" s="108" t="e">
        <f t="shared" si="55"/>
        <v>#REF!</v>
      </c>
      <c r="DY82" s="108" t="e">
        <f t="shared" si="55"/>
        <v>#REF!</v>
      </c>
      <c r="DZ82" s="108" t="e">
        <f t="shared" si="55"/>
        <v>#REF!</v>
      </c>
      <c r="EA82" s="108" t="e">
        <f t="shared" si="55"/>
        <v>#REF!</v>
      </c>
      <c r="EB82" s="108" t="e">
        <f t="shared" si="55"/>
        <v>#REF!</v>
      </c>
      <c r="EC82" s="108" t="e">
        <f t="shared" ref="EC82:GN82" si="56">EC47</f>
        <v>#REF!</v>
      </c>
      <c r="ED82" s="108" t="e">
        <f t="shared" si="56"/>
        <v>#REF!</v>
      </c>
      <c r="EE82" s="108" t="e">
        <f t="shared" si="56"/>
        <v>#REF!</v>
      </c>
      <c r="EF82" s="108" t="e">
        <f t="shared" si="56"/>
        <v>#REF!</v>
      </c>
      <c r="EG82" s="108" t="e">
        <f t="shared" si="56"/>
        <v>#REF!</v>
      </c>
      <c r="EH82" s="108" t="e">
        <f t="shared" si="56"/>
        <v>#REF!</v>
      </c>
      <c r="EI82" s="108" t="e">
        <f t="shared" si="56"/>
        <v>#REF!</v>
      </c>
      <c r="EJ82" s="108" t="e">
        <f t="shared" si="56"/>
        <v>#REF!</v>
      </c>
      <c r="EK82" s="108" t="e">
        <f t="shared" si="56"/>
        <v>#REF!</v>
      </c>
      <c r="EL82" s="108" t="e">
        <f t="shared" si="56"/>
        <v>#REF!</v>
      </c>
      <c r="EM82" s="108" t="e">
        <f t="shared" si="56"/>
        <v>#REF!</v>
      </c>
      <c r="EN82" s="108" t="e">
        <f t="shared" si="56"/>
        <v>#REF!</v>
      </c>
      <c r="EO82" s="108" t="e">
        <f t="shared" si="56"/>
        <v>#REF!</v>
      </c>
      <c r="EP82" s="108" t="e">
        <f t="shared" si="56"/>
        <v>#REF!</v>
      </c>
      <c r="EQ82" s="108" t="e">
        <f t="shared" si="56"/>
        <v>#REF!</v>
      </c>
      <c r="ER82" s="108" t="e">
        <f t="shared" si="56"/>
        <v>#REF!</v>
      </c>
      <c r="ES82" s="108" t="e">
        <f t="shared" si="56"/>
        <v>#REF!</v>
      </c>
      <c r="ET82" s="108" t="e">
        <f t="shared" si="56"/>
        <v>#REF!</v>
      </c>
      <c r="EU82" s="108" t="e">
        <f t="shared" si="56"/>
        <v>#REF!</v>
      </c>
      <c r="EV82" s="108" t="e">
        <f t="shared" si="56"/>
        <v>#REF!</v>
      </c>
      <c r="EW82" s="108" t="e">
        <f t="shared" si="56"/>
        <v>#REF!</v>
      </c>
      <c r="EX82" s="108" t="e">
        <f t="shared" si="56"/>
        <v>#REF!</v>
      </c>
      <c r="EY82" s="108" t="e">
        <f t="shared" si="56"/>
        <v>#REF!</v>
      </c>
      <c r="EZ82" s="108" t="e">
        <f t="shared" si="56"/>
        <v>#REF!</v>
      </c>
      <c r="FA82" s="108" t="e">
        <f t="shared" si="56"/>
        <v>#REF!</v>
      </c>
      <c r="FB82" s="108" t="e">
        <f t="shared" si="56"/>
        <v>#REF!</v>
      </c>
      <c r="FC82" s="108" t="e">
        <f t="shared" si="56"/>
        <v>#REF!</v>
      </c>
      <c r="FD82" s="108" t="e">
        <f t="shared" si="56"/>
        <v>#REF!</v>
      </c>
      <c r="FE82" s="108" t="e">
        <f t="shared" si="56"/>
        <v>#REF!</v>
      </c>
      <c r="FF82" s="108" t="e">
        <f t="shared" si="56"/>
        <v>#REF!</v>
      </c>
      <c r="FG82" s="108" t="e">
        <f t="shared" si="56"/>
        <v>#REF!</v>
      </c>
      <c r="FH82" s="108" t="e">
        <f t="shared" si="56"/>
        <v>#REF!</v>
      </c>
      <c r="FI82" s="108" t="e">
        <f t="shared" si="56"/>
        <v>#REF!</v>
      </c>
      <c r="FJ82" s="108" t="e">
        <f t="shared" si="56"/>
        <v>#REF!</v>
      </c>
      <c r="FK82" s="108" t="e">
        <f t="shared" si="56"/>
        <v>#REF!</v>
      </c>
      <c r="FL82" s="108" t="e">
        <f t="shared" si="56"/>
        <v>#REF!</v>
      </c>
      <c r="FM82" s="108" t="e">
        <f t="shared" si="56"/>
        <v>#REF!</v>
      </c>
      <c r="FN82" s="108" t="e">
        <f t="shared" si="56"/>
        <v>#REF!</v>
      </c>
      <c r="FO82" s="108" t="e">
        <f t="shared" si="56"/>
        <v>#REF!</v>
      </c>
      <c r="FP82" s="108" t="e">
        <f t="shared" si="56"/>
        <v>#REF!</v>
      </c>
      <c r="FQ82" s="108" t="e">
        <f t="shared" si="56"/>
        <v>#REF!</v>
      </c>
      <c r="FR82" s="108" t="e">
        <f t="shared" si="56"/>
        <v>#REF!</v>
      </c>
      <c r="FS82" s="108" t="e">
        <f t="shared" si="56"/>
        <v>#REF!</v>
      </c>
      <c r="FT82" s="108" t="e">
        <f t="shared" si="56"/>
        <v>#REF!</v>
      </c>
      <c r="FU82" s="108" t="e">
        <f t="shared" si="56"/>
        <v>#REF!</v>
      </c>
      <c r="FV82" s="108" t="e">
        <f t="shared" si="56"/>
        <v>#REF!</v>
      </c>
      <c r="FW82" s="108" t="e">
        <f t="shared" si="56"/>
        <v>#REF!</v>
      </c>
      <c r="FX82" s="108" t="e">
        <f t="shared" si="56"/>
        <v>#REF!</v>
      </c>
      <c r="FY82" s="108" t="e">
        <f t="shared" si="56"/>
        <v>#REF!</v>
      </c>
      <c r="FZ82" s="108" t="e">
        <f t="shared" si="56"/>
        <v>#REF!</v>
      </c>
      <c r="GA82" s="108" t="e">
        <f t="shared" si="56"/>
        <v>#REF!</v>
      </c>
      <c r="GB82" s="108" t="e">
        <f t="shared" si="56"/>
        <v>#REF!</v>
      </c>
      <c r="GC82" s="108" t="e">
        <f t="shared" si="56"/>
        <v>#REF!</v>
      </c>
      <c r="GD82" s="108" t="e">
        <f t="shared" si="56"/>
        <v>#REF!</v>
      </c>
      <c r="GE82" s="108" t="e">
        <f t="shared" si="56"/>
        <v>#REF!</v>
      </c>
      <c r="GF82" s="108" t="e">
        <f t="shared" si="56"/>
        <v>#REF!</v>
      </c>
      <c r="GG82" s="108" t="e">
        <f t="shared" si="56"/>
        <v>#REF!</v>
      </c>
      <c r="GH82" s="108" t="e">
        <f t="shared" si="56"/>
        <v>#REF!</v>
      </c>
      <c r="GI82" s="108" t="e">
        <f t="shared" si="56"/>
        <v>#REF!</v>
      </c>
      <c r="GJ82" s="108" t="e">
        <f t="shared" si="56"/>
        <v>#REF!</v>
      </c>
      <c r="GK82" s="108" t="e">
        <f t="shared" si="56"/>
        <v>#REF!</v>
      </c>
      <c r="GL82" s="108" t="e">
        <f t="shared" si="56"/>
        <v>#REF!</v>
      </c>
      <c r="GM82" s="108" t="e">
        <f t="shared" si="56"/>
        <v>#REF!</v>
      </c>
      <c r="GN82" s="108" t="e">
        <f t="shared" si="56"/>
        <v>#REF!</v>
      </c>
      <c r="GO82" s="108" t="e">
        <f t="shared" ref="GO82:II82" si="57">GO47</f>
        <v>#REF!</v>
      </c>
      <c r="GP82" s="108" t="e">
        <f t="shared" si="57"/>
        <v>#REF!</v>
      </c>
      <c r="GQ82" s="108" t="e">
        <f t="shared" si="57"/>
        <v>#REF!</v>
      </c>
      <c r="GR82" s="108" t="e">
        <f t="shared" si="57"/>
        <v>#REF!</v>
      </c>
      <c r="GS82" s="108" t="e">
        <f t="shared" si="57"/>
        <v>#REF!</v>
      </c>
      <c r="GT82" s="108" t="e">
        <f t="shared" si="57"/>
        <v>#REF!</v>
      </c>
      <c r="GU82" s="108" t="e">
        <f t="shared" si="57"/>
        <v>#REF!</v>
      </c>
      <c r="GV82" s="108" t="e">
        <f t="shared" si="57"/>
        <v>#REF!</v>
      </c>
      <c r="GW82" s="108" t="e">
        <f t="shared" si="57"/>
        <v>#REF!</v>
      </c>
      <c r="GX82" s="108" t="e">
        <f t="shared" si="57"/>
        <v>#REF!</v>
      </c>
      <c r="GY82" s="108" t="e">
        <f t="shared" si="57"/>
        <v>#REF!</v>
      </c>
      <c r="GZ82" s="108" t="e">
        <f t="shared" si="57"/>
        <v>#REF!</v>
      </c>
      <c r="HA82" s="108" t="e">
        <f t="shared" si="57"/>
        <v>#REF!</v>
      </c>
      <c r="HB82" s="108" t="e">
        <f t="shared" si="57"/>
        <v>#REF!</v>
      </c>
      <c r="HC82" s="108" t="e">
        <f t="shared" si="57"/>
        <v>#REF!</v>
      </c>
      <c r="HD82" s="108" t="e">
        <f t="shared" si="57"/>
        <v>#REF!</v>
      </c>
      <c r="HE82" s="108" t="e">
        <f t="shared" si="57"/>
        <v>#REF!</v>
      </c>
      <c r="HF82" s="108" t="e">
        <f t="shared" si="57"/>
        <v>#REF!</v>
      </c>
      <c r="HG82" s="108" t="e">
        <f t="shared" si="57"/>
        <v>#REF!</v>
      </c>
      <c r="HH82" s="108" t="e">
        <f t="shared" si="57"/>
        <v>#REF!</v>
      </c>
      <c r="HI82" s="108" t="e">
        <f t="shared" si="57"/>
        <v>#REF!</v>
      </c>
      <c r="HJ82" s="108" t="e">
        <f t="shared" si="57"/>
        <v>#REF!</v>
      </c>
      <c r="HK82" s="108" t="e">
        <f t="shared" si="57"/>
        <v>#REF!</v>
      </c>
      <c r="HL82" s="108" t="e">
        <f t="shared" si="57"/>
        <v>#REF!</v>
      </c>
      <c r="HM82" s="108" t="e">
        <f t="shared" si="57"/>
        <v>#REF!</v>
      </c>
      <c r="HN82" s="108" t="e">
        <f t="shared" si="57"/>
        <v>#REF!</v>
      </c>
      <c r="HO82" s="108" t="e">
        <f t="shared" si="57"/>
        <v>#REF!</v>
      </c>
      <c r="HP82" s="108" t="e">
        <f t="shared" si="57"/>
        <v>#REF!</v>
      </c>
      <c r="HQ82" s="108" t="e">
        <f t="shared" si="57"/>
        <v>#REF!</v>
      </c>
      <c r="HR82" s="108" t="e">
        <f t="shared" si="57"/>
        <v>#REF!</v>
      </c>
      <c r="HS82" s="108" t="e">
        <f t="shared" si="57"/>
        <v>#REF!</v>
      </c>
      <c r="HT82" s="108" t="e">
        <f t="shared" si="57"/>
        <v>#REF!</v>
      </c>
      <c r="HU82" s="108" t="e">
        <f t="shared" si="57"/>
        <v>#REF!</v>
      </c>
      <c r="HV82" s="108" t="e">
        <f t="shared" si="57"/>
        <v>#REF!</v>
      </c>
      <c r="HW82" s="108" t="e">
        <f t="shared" si="57"/>
        <v>#REF!</v>
      </c>
      <c r="HX82" s="108" t="e">
        <f t="shared" si="57"/>
        <v>#REF!</v>
      </c>
      <c r="HY82" s="108" t="e">
        <f t="shared" si="57"/>
        <v>#REF!</v>
      </c>
      <c r="HZ82" s="108" t="e">
        <f t="shared" si="57"/>
        <v>#REF!</v>
      </c>
      <c r="IA82" s="108" t="e">
        <f t="shared" si="57"/>
        <v>#REF!</v>
      </c>
      <c r="IB82" s="108" t="e">
        <f t="shared" si="57"/>
        <v>#REF!</v>
      </c>
      <c r="IC82" s="108" t="e">
        <f t="shared" si="57"/>
        <v>#REF!</v>
      </c>
      <c r="ID82" s="108" t="e">
        <f t="shared" si="57"/>
        <v>#REF!</v>
      </c>
      <c r="IE82" s="108" t="e">
        <f t="shared" si="57"/>
        <v>#REF!</v>
      </c>
      <c r="IF82" s="108" t="e">
        <f t="shared" si="57"/>
        <v>#REF!</v>
      </c>
      <c r="IG82" s="108" t="e">
        <f t="shared" si="57"/>
        <v>#REF!</v>
      </c>
      <c r="IH82" s="108" t="e">
        <f t="shared" si="57"/>
        <v>#REF!</v>
      </c>
      <c r="II82" s="108" t="e">
        <f t="shared" si="57"/>
        <v>#REF!</v>
      </c>
    </row>
    <row r="83" spans="1:408" s="35" customFormat="1">
      <c r="B83" s="104" t="s">
        <v>443</v>
      </c>
      <c r="C83" s="105"/>
      <c r="D83" s="109">
        <f>IF($G$55="Year 0",'Financial Costs'!$K3,IF($G$55="Year 1",'Financial Costs'!$L3,IF($G$55="Year 2",'Financial Costs'!$M3,IF($G$55="Year 3",'Financial Costs'!$N3,'Financial Costs'!$O4))))</f>
        <v>0</v>
      </c>
      <c r="E83" s="109">
        <f>IF($G$55="Year 0",'Financial Costs'!$K4,IF($G$55="Year 1",'Financial Costs'!$L4,IF($G$55="Year 2",'Financial Costs'!$M4,IF($G$55="Year 3",'Financial Costs'!$N4,'Financial Costs'!$O5))))</f>
        <v>0</v>
      </c>
      <c r="F83" s="109">
        <f>IF($G$55="Year 0",'Financial Costs'!$K5,IF($G$55="Year 1",'Financial Costs'!$L5,IF($G$55="Year 2",'Financial Costs'!$M5,IF($G$55="Year 3",'Financial Costs'!$N5,'Financial Costs'!$O6))))</f>
        <v>0</v>
      </c>
      <c r="G83" s="109">
        <f>IF($G$55="Year 0",'Financial Costs'!$K6,IF($G$55="Year 1",'Financial Costs'!$L6,IF($G$55="Year 2",'Financial Costs'!$M6,IF($G$55="Year 3",'Financial Costs'!$N6,'Financial Costs'!$O7))))</f>
        <v>0</v>
      </c>
      <c r="H83" s="109">
        <f>IF($G$55="Year 0",'Financial Costs'!$K7,IF($G$55="Year 1",'Financial Costs'!$L7,IF($G$55="Year 2",'Financial Costs'!$M7,IF($G$55="Year 3",'Financial Costs'!$N7,'Financial Costs'!$O8))))</f>
        <v>0</v>
      </c>
      <c r="I83" s="109">
        <f>IF($G$55="Year 0",'Financial Costs'!$K8,IF($G$55="Year 1",'Financial Costs'!$L8,IF($G$55="Year 2",'Financial Costs'!$M8,IF($G$55="Year 3",'Financial Costs'!$N8,'Financial Costs'!$O9))))</f>
        <v>0</v>
      </c>
      <c r="J83" s="109">
        <f>IF($G$55="Year 0",'Financial Costs'!$K9,IF($G$55="Year 1",'Financial Costs'!$L9,IF($G$55="Year 2",'Financial Costs'!$M9,IF($G$55="Year 3",'Financial Costs'!$N9,'Financial Costs'!$O10))))</f>
        <v>0</v>
      </c>
      <c r="K83" s="109">
        <f>IF($G$55="Year 0",'Financial Costs'!$K10,IF($G$55="Year 1",'Financial Costs'!$L10,IF($G$55="Year 2",'Financial Costs'!$M10,IF($G$55="Year 3",'Financial Costs'!$N10,'Financial Costs'!$O11))))</f>
        <v>0</v>
      </c>
      <c r="L83" s="109">
        <f>IF($G$55="Year 0",'Financial Costs'!$K11,IF($G$55="Year 1",'Financial Costs'!$L11,IF($G$55="Year 2",'Financial Costs'!$M11,IF($G$55="Year 3",'Financial Costs'!$N11,'Financial Costs'!$O12))))</f>
        <v>0</v>
      </c>
      <c r="M83" s="109">
        <f>IF($G$55="Year 0",'Financial Costs'!$K12,IF($G$55="Year 1",'Financial Costs'!$L12,IF($G$55="Year 2",'Financial Costs'!$M12,IF($G$55="Year 3",'Financial Costs'!$N12,'Financial Costs'!$O13))))</f>
        <v>0</v>
      </c>
      <c r="N83" s="109">
        <f>IF($G$55="Year 0",'Financial Costs'!$K13,IF($G$55="Year 1",'Financial Costs'!$L13,IF($G$55="Year 2",'Financial Costs'!$M13,IF($G$55="Year 3",'Financial Costs'!$N13,'Financial Costs'!$O14))))</f>
        <v>0</v>
      </c>
      <c r="O83" s="109">
        <f>IF($G$55="Year 0",'Financial Costs'!$K14,IF($G$55="Year 1",'Financial Costs'!$L14,IF($G$55="Year 2",'Financial Costs'!$M14,IF($G$55="Year 3",'Financial Costs'!$N14,'Financial Costs'!$O15))))</f>
        <v>0</v>
      </c>
      <c r="P83" s="109">
        <f>IF($G$55="Year 0",'Financial Costs'!$K15,IF($G$55="Year 1",'Financial Costs'!$L15,IF($G$55="Year 2",'Financial Costs'!$M15,IF($G$55="Year 3",'Financial Costs'!$N15,'Financial Costs'!$O16))))</f>
        <v>0</v>
      </c>
      <c r="Q83" s="109">
        <f>IF($G$55="Year 0",'Financial Costs'!$K16,IF($G$55="Year 1",'Financial Costs'!$L16,IF($G$55="Year 2",'Financial Costs'!$M16,IF($G$55="Year 3",'Financial Costs'!$N16,'Financial Costs'!$O17))))</f>
        <v>0</v>
      </c>
      <c r="R83" s="109">
        <f>IF($G$55="Year 0",'Financial Costs'!$K17,IF($G$55="Year 1",'Financial Costs'!$L17,IF($G$55="Year 2",'Financial Costs'!$M17,IF($G$55="Year 3",'Financial Costs'!$N17,'Financial Costs'!$O18))))</f>
        <v>0</v>
      </c>
      <c r="S83" s="109">
        <f>IF($G$55="Year 0",'Financial Costs'!$K18,IF($G$55="Year 1",'Financial Costs'!$L18,IF($G$55="Year 2",'Financial Costs'!$M18,IF($G$55="Year 3",'Financial Costs'!$N18,'Financial Costs'!$O19))))</f>
        <v>0</v>
      </c>
      <c r="T83" s="109">
        <f>IF($G$55="Year 0",'Financial Costs'!$K19,IF($G$55="Year 1",'Financial Costs'!$L19,IF($G$55="Year 2",'Financial Costs'!$M19,IF($G$55="Year 3",'Financial Costs'!$N19,'Financial Costs'!$O20))))</f>
        <v>0</v>
      </c>
      <c r="U83" s="109">
        <f>IF($G$55="Year 0",'Financial Costs'!$K20,IF($G$55="Year 1",'Financial Costs'!$L20,IF($G$55="Year 2",'Financial Costs'!$M20,IF($G$55="Year 3",'Financial Costs'!$N20,'Financial Costs'!$O21))))</f>
        <v>0</v>
      </c>
      <c r="V83" s="109">
        <f>IF($G$55="Year 0",'Financial Costs'!$K21,IF($G$55="Year 1",'Financial Costs'!$L21,IF($G$55="Year 2",'Financial Costs'!$M21,IF($G$55="Year 3",'Financial Costs'!$N21,'Financial Costs'!$O22))))</f>
        <v>0</v>
      </c>
      <c r="W83" s="109">
        <f>IF($G$55="Year 0",'Financial Costs'!$K22,IF($G$55="Year 1",'Financial Costs'!$L22,IF($G$55="Year 2",'Financial Costs'!$M22,IF($G$55="Year 3",'Financial Costs'!$N22,'Financial Costs'!$O23))))</f>
        <v>0</v>
      </c>
      <c r="X83" s="109">
        <f>IF($G$55="Year 0",'Financial Costs'!$K23,IF($G$55="Year 1",'Financial Costs'!$L23,IF($G$55="Year 2",'Financial Costs'!$M23,IF($G$55="Year 3",'Financial Costs'!$N23,'Financial Costs'!$O24))))</f>
        <v>0</v>
      </c>
      <c r="Y83" s="109">
        <f>IF($G$55="Year 0",'Financial Costs'!$K24,IF($G$55="Year 1",'Financial Costs'!$L24,IF($G$55="Year 2",'Financial Costs'!$M24,IF($G$55="Year 3",'Financial Costs'!$N24,'Financial Costs'!$O25))))</f>
        <v>0</v>
      </c>
      <c r="Z83" s="109">
        <f>IF($G$55="Year 0",'Financial Costs'!$K25,IF($G$55="Year 1",'Financial Costs'!$L25,IF($G$55="Year 2",'Financial Costs'!$M25,IF($G$55="Year 3",'Financial Costs'!$N25,'Financial Costs'!$O26))))</f>
        <v>0</v>
      </c>
      <c r="AA83" s="109">
        <f>IF($G$55="Year 0",'Financial Costs'!$K26,IF($G$55="Year 1",'Financial Costs'!$L26,IF($G$55="Year 2",'Financial Costs'!$M26,IF($G$55="Year 3",'Financial Costs'!$N26,'Financial Costs'!$O27))))</f>
        <v>0</v>
      </c>
      <c r="AB83" s="109">
        <f>IF($G$55="Year 0",'Financial Costs'!$K27,IF($G$55="Year 1",'Financial Costs'!$L27,IF($G$55="Year 2",'Financial Costs'!$M27,IF($G$55="Year 3",'Financial Costs'!$N27,'Financial Costs'!$O28))))</f>
        <v>0</v>
      </c>
      <c r="AC83" s="109">
        <f>IF($G$55="Year 0",'Financial Costs'!$K28,IF($G$55="Year 1",'Financial Costs'!$L28,IF($G$55="Year 2",'Financial Costs'!$M28,IF($G$55="Year 3",'Financial Costs'!$N28,'Financial Costs'!$O29))))</f>
        <v>0</v>
      </c>
      <c r="AD83" s="109">
        <f>IF($G$55="Year 0",'Financial Costs'!$K29,IF($G$55="Year 1",'Financial Costs'!$L29,IF($G$55="Year 2",'Financial Costs'!$M29,IF($G$55="Year 3",'Financial Costs'!$N29,'Financial Costs'!$O30))))</f>
        <v>0</v>
      </c>
      <c r="AE83" s="109">
        <f>IF($G$55="Year 0",'Financial Costs'!$K30,IF($G$55="Year 1",'Financial Costs'!$L30,IF($G$55="Year 2",'Financial Costs'!$M30,IF($G$55="Year 3",'Financial Costs'!$N30,'Financial Costs'!$O31))))</f>
        <v>0</v>
      </c>
      <c r="AF83" s="109">
        <f>IF($G$55="Year 0",'Financial Costs'!$K31,IF($G$55="Year 1",'Financial Costs'!$L31,IF($G$55="Year 2",'Financial Costs'!$M31,IF($G$55="Year 3",'Financial Costs'!$N31,'Financial Costs'!$O32))))</f>
        <v>0</v>
      </c>
      <c r="AG83" s="109">
        <f>IF($G$55="Year 0",'Financial Costs'!$K32,IF($G$55="Year 1",'Financial Costs'!$L32,IF($G$55="Year 2",'Financial Costs'!$M32,IF($G$55="Year 3",'Financial Costs'!$N32,'Financial Costs'!$O33))))</f>
        <v>0</v>
      </c>
      <c r="AH83" s="109">
        <f>IF($G$55="Year 0",'Financial Costs'!$K33,IF($G$55="Year 1",'Financial Costs'!$L33,IF($G$55="Year 2",'Financial Costs'!$M33,IF($G$55="Year 3",'Financial Costs'!$N33,'Financial Costs'!$O34))))</f>
        <v>0</v>
      </c>
      <c r="AI83" s="109">
        <f>IF($G$55="Year 0",'Financial Costs'!$K34,IF($G$55="Year 1",'Financial Costs'!$L34,IF($G$55="Year 2",'Financial Costs'!$M34,IF($G$55="Year 3",'Financial Costs'!$N34,'Financial Costs'!$O35))))</f>
        <v>0</v>
      </c>
      <c r="AJ83" s="109">
        <f>IF($G$55="Year 0",'Financial Costs'!$K35,IF($G$55="Year 1",'Financial Costs'!$L35,IF($G$55="Year 2",'Financial Costs'!$M35,IF($G$55="Year 3",'Financial Costs'!$N35,'Financial Costs'!$O36))))</f>
        <v>0</v>
      </c>
      <c r="AK83" s="109">
        <f>IF($G$55="Year 0",'Financial Costs'!$K36,IF($G$55="Year 1",'Financial Costs'!$L36,IF($G$55="Year 2",'Financial Costs'!$M36,IF($G$55="Year 3",'Financial Costs'!$N36,'Financial Costs'!$O37))))</f>
        <v>0</v>
      </c>
      <c r="AL83" s="109">
        <f>IF($G$55="Year 0",'Financial Costs'!$K37,IF($G$55="Year 1",'Financial Costs'!$L37,IF($G$55="Year 2",'Financial Costs'!$M37,IF($G$55="Year 3",'Financial Costs'!$N37,'Financial Costs'!$O38))))</f>
        <v>0</v>
      </c>
      <c r="AM83" s="109">
        <f>IF($G$55="Year 0",'Financial Costs'!$K38,IF($G$55="Year 1",'Financial Costs'!$L38,IF($G$55="Year 2",'Financial Costs'!$M38,IF($G$55="Year 3",'Financial Costs'!$N38,'Financial Costs'!$O39))))</f>
        <v>0</v>
      </c>
      <c r="AN83" s="109">
        <f>IF($G$55="Year 0",'Financial Costs'!$K39,IF($G$55="Year 1",'Financial Costs'!$L39,IF($G$55="Year 2",'Financial Costs'!$M39,IF($G$55="Year 3",'Financial Costs'!$N39,'Financial Costs'!$O40))))</f>
        <v>0</v>
      </c>
      <c r="AO83" s="109">
        <f>IF($G$55="Year 0",'Financial Costs'!$K40,IF($G$55="Year 1",'Financial Costs'!$L40,IF($G$55="Year 2",'Financial Costs'!$M40,IF($G$55="Year 3",'Financial Costs'!$N40,'Financial Costs'!$O41))))</f>
        <v>0</v>
      </c>
      <c r="AP83" s="109">
        <f>IF($G$55="Year 0",'Financial Costs'!$K41,IF($G$55="Year 1",'Financial Costs'!$L41,IF($G$55="Year 2",'Financial Costs'!$M41,IF($G$55="Year 3",'Financial Costs'!$N41,'Financial Costs'!$O42))))</f>
        <v>0</v>
      </c>
      <c r="AQ83" s="109">
        <f>IF($G$55="Year 0",'Financial Costs'!$K42,IF($G$55="Year 1",'Financial Costs'!$L42,IF($G$55="Year 2",'Financial Costs'!$M42,IF($G$55="Year 3",'Financial Costs'!$N42,'Financial Costs'!$O43))))</f>
        <v>0</v>
      </c>
      <c r="AR83" s="109">
        <f>IF($G$55="Year 0",'Financial Costs'!$K43,IF($G$55="Year 1",'Financial Costs'!$L43,IF($G$55="Year 2",'Financial Costs'!$M43,IF($G$55="Year 3",'Financial Costs'!$N43,'Financial Costs'!$O44))))</f>
        <v>0</v>
      </c>
      <c r="AS83" s="109">
        <f>IF($G$55="Year 0",'Financial Costs'!$K44,IF($G$55="Year 1",'Financial Costs'!$L44,IF($G$55="Year 2",'Financial Costs'!$M44,IF($G$55="Year 3",'Financial Costs'!$N44,'Financial Costs'!$O45))))</f>
        <v>0</v>
      </c>
      <c r="AT83" s="109">
        <f>IF($G$55="Year 0",'Financial Costs'!$K45,IF($G$55="Year 1",'Financial Costs'!$L45,IF($G$55="Year 2",'Financial Costs'!$M45,IF($G$55="Year 3",'Financial Costs'!$N45,'Financial Costs'!$O46))))</f>
        <v>0</v>
      </c>
      <c r="AU83" s="109">
        <f>IF($G$55="Year 0",'Financial Costs'!$K46,IF($G$55="Year 1",'Financial Costs'!$L46,IF($G$55="Year 2",'Financial Costs'!$M46,IF($G$55="Year 3",'Financial Costs'!$N46,'Financial Costs'!$O47))))</f>
        <v>0</v>
      </c>
      <c r="AV83" s="109">
        <f>IF($G$55="Year 0",'Financial Costs'!$K47,IF($G$55="Year 1",'Financial Costs'!$L47,IF($G$55="Year 2",'Financial Costs'!$M47,IF($G$55="Year 3",'Financial Costs'!$N47,'Financial Costs'!$O48))))</f>
        <v>0</v>
      </c>
      <c r="AW83" s="109">
        <f>IF($G$55="Year 0",'Financial Costs'!$K48,IF($G$55="Year 1",'Financial Costs'!$L48,IF($G$55="Year 2",'Financial Costs'!$M48,IF($G$55="Year 3",'Financial Costs'!$N48,'Financial Costs'!$O49))))</f>
        <v>0</v>
      </c>
      <c r="AX83" s="109">
        <f>IF($G$55="Year 0",'Financial Costs'!$K49,IF($G$55="Year 1",'Financial Costs'!$L49,IF($G$55="Year 2",'Financial Costs'!$M49,IF($G$55="Year 3",'Financial Costs'!$N49,'Financial Costs'!$O50))))</f>
        <v>0</v>
      </c>
      <c r="AY83" s="109">
        <f>IF($G$55="Year 0",'Financial Costs'!$K50,IF($G$55="Year 1",'Financial Costs'!$L50,IF($G$55="Year 2",'Financial Costs'!$M50,IF($G$55="Year 3",'Financial Costs'!$N50,'Financial Costs'!$O51))))</f>
        <v>0</v>
      </c>
      <c r="AZ83" s="109">
        <f>IF($G$55="Year 0",'Financial Costs'!$K51,IF($G$55="Year 1",'Financial Costs'!$L51,IF($G$55="Year 2",'Financial Costs'!$M51,IF($G$55="Year 3",'Financial Costs'!$N51,'Financial Costs'!$O52))))</f>
        <v>0</v>
      </c>
      <c r="BA83" s="109">
        <f>IF($G$55="Year 0",'Financial Costs'!$K52,IF($G$55="Year 1",'Financial Costs'!$L52,IF($G$55="Year 2",'Financial Costs'!$M52,IF($G$55="Year 3",'Financial Costs'!$N52,'Financial Costs'!$O53))))</f>
        <v>0</v>
      </c>
      <c r="BB83" s="110">
        <f>IF($G$55="Year 0",'Financial Costs'!$K53,IF($G$55="Year 1",'Financial Costs'!$L53,IF($G$55="Year 2",'Financial Costs'!$M53,IF($G$55="Year 3",'Financial Costs'!$N53,'Financial Costs'!$O54))))</f>
        <v>0</v>
      </c>
      <c r="BC83" s="36">
        <v>0</v>
      </c>
      <c r="BD83" s="36">
        <v>0</v>
      </c>
      <c r="BE83" s="36">
        <v>0</v>
      </c>
      <c r="BF83" s="36">
        <v>0</v>
      </c>
      <c r="BG83" s="36">
        <v>0</v>
      </c>
      <c r="BH83" s="36">
        <v>0</v>
      </c>
      <c r="BI83" s="36">
        <v>0</v>
      </c>
      <c r="BJ83" s="36">
        <v>0</v>
      </c>
      <c r="BK83" s="36">
        <v>0</v>
      </c>
      <c r="BL83" s="36">
        <v>0</v>
      </c>
      <c r="BM83" s="36">
        <v>0</v>
      </c>
      <c r="BN83" s="36">
        <v>0</v>
      </c>
      <c r="BO83" s="36">
        <v>0</v>
      </c>
      <c r="BP83" s="36">
        <v>0</v>
      </c>
      <c r="BQ83" s="36">
        <v>0</v>
      </c>
      <c r="BR83" s="36">
        <v>0</v>
      </c>
      <c r="BS83" s="36">
        <v>0</v>
      </c>
      <c r="BT83" s="36">
        <v>0</v>
      </c>
      <c r="BU83" s="36">
        <v>0</v>
      </c>
      <c r="BV83" s="36">
        <v>0</v>
      </c>
      <c r="BW83" s="36">
        <v>0</v>
      </c>
      <c r="BX83" s="36">
        <v>0</v>
      </c>
      <c r="BY83" s="36">
        <v>0</v>
      </c>
      <c r="BZ83" s="36">
        <v>0</v>
      </c>
      <c r="CA83" s="36">
        <v>0</v>
      </c>
      <c r="CB83" s="36">
        <v>0</v>
      </c>
      <c r="CC83" s="36">
        <v>0</v>
      </c>
      <c r="CD83" s="36">
        <v>0</v>
      </c>
      <c r="CE83" s="36">
        <v>0</v>
      </c>
      <c r="CF83" s="36">
        <v>0</v>
      </c>
      <c r="CG83" s="36">
        <v>0</v>
      </c>
      <c r="CH83" s="36">
        <v>0</v>
      </c>
      <c r="CI83" s="36">
        <v>0</v>
      </c>
      <c r="CJ83" s="36">
        <v>0</v>
      </c>
      <c r="CK83" s="36">
        <v>0</v>
      </c>
      <c r="CL83" s="36">
        <v>0</v>
      </c>
      <c r="CM83" s="36">
        <v>0</v>
      </c>
      <c r="CN83" s="36">
        <v>0</v>
      </c>
      <c r="CO83" s="36">
        <v>0</v>
      </c>
      <c r="CP83" s="36">
        <v>0</v>
      </c>
      <c r="CQ83" s="36">
        <v>0</v>
      </c>
      <c r="CR83" s="36">
        <v>0</v>
      </c>
      <c r="CS83" s="36">
        <v>0</v>
      </c>
      <c r="CT83" s="36">
        <v>0</v>
      </c>
      <c r="CU83" s="36">
        <v>0</v>
      </c>
      <c r="CV83" s="36">
        <v>0</v>
      </c>
      <c r="CW83" s="36">
        <v>0</v>
      </c>
      <c r="CX83" s="36">
        <v>0</v>
      </c>
      <c r="CY83" s="36">
        <v>0</v>
      </c>
      <c r="CZ83" s="36">
        <v>0</v>
      </c>
      <c r="DA83" s="36">
        <v>0</v>
      </c>
      <c r="DB83" s="36">
        <v>0</v>
      </c>
      <c r="DC83" s="36">
        <v>0</v>
      </c>
      <c r="DD83" s="36">
        <v>0</v>
      </c>
      <c r="DE83" s="36">
        <v>0</v>
      </c>
      <c r="DF83" s="36">
        <v>0</v>
      </c>
      <c r="DG83" s="36">
        <v>0</v>
      </c>
      <c r="DH83" s="36">
        <v>0</v>
      </c>
      <c r="DI83" s="36">
        <v>0</v>
      </c>
      <c r="DJ83" s="36">
        <v>0</v>
      </c>
      <c r="DK83" s="36">
        <v>0</v>
      </c>
      <c r="DL83" s="36">
        <v>0</v>
      </c>
      <c r="DM83" s="36">
        <v>0</v>
      </c>
      <c r="DN83" s="36">
        <v>0</v>
      </c>
      <c r="DO83" s="36">
        <v>0</v>
      </c>
      <c r="DP83" s="36">
        <v>0</v>
      </c>
      <c r="DQ83" s="36">
        <v>0</v>
      </c>
      <c r="DR83" s="36">
        <v>0</v>
      </c>
      <c r="DS83" s="36">
        <v>0</v>
      </c>
      <c r="DT83" s="36">
        <v>0</v>
      </c>
      <c r="DU83" s="36">
        <v>0</v>
      </c>
      <c r="DV83" s="36">
        <v>0</v>
      </c>
      <c r="DW83" s="36">
        <v>0</v>
      </c>
      <c r="DX83" s="36">
        <v>0</v>
      </c>
      <c r="DY83" s="36">
        <v>0</v>
      </c>
      <c r="DZ83" s="36">
        <v>0</v>
      </c>
      <c r="EA83" s="36">
        <v>0</v>
      </c>
      <c r="EB83" s="36">
        <v>0</v>
      </c>
      <c r="EC83" s="36">
        <v>0</v>
      </c>
      <c r="ED83" s="36">
        <v>0</v>
      </c>
      <c r="EE83" s="36">
        <v>0</v>
      </c>
      <c r="EF83" s="36">
        <v>0</v>
      </c>
      <c r="EG83" s="36">
        <v>0</v>
      </c>
      <c r="EH83" s="36">
        <v>0</v>
      </c>
      <c r="EI83" s="36">
        <v>0</v>
      </c>
      <c r="EJ83" s="36">
        <v>0</v>
      </c>
      <c r="EK83" s="36">
        <v>0</v>
      </c>
      <c r="EL83" s="36">
        <v>0</v>
      </c>
      <c r="EM83" s="36">
        <v>0</v>
      </c>
      <c r="EN83" s="36">
        <v>0</v>
      </c>
      <c r="EO83" s="36">
        <v>0</v>
      </c>
      <c r="EP83" s="36">
        <v>0</v>
      </c>
      <c r="EQ83" s="36">
        <v>0</v>
      </c>
      <c r="ER83" s="36">
        <v>0</v>
      </c>
      <c r="ES83" s="36">
        <v>0</v>
      </c>
      <c r="ET83" s="36">
        <v>0</v>
      </c>
      <c r="EU83" s="36">
        <v>0</v>
      </c>
      <c r="EV83" s="36">
        <v>0</v>
      </c>
      <c r="EW83" s="36">
        <v>0</v>
      </c>
      <c r="EX83" s="36">
        <v>0</v>
      </c>
      <c r="EY83" s="36">
        <v>0</v>
      </c>
      <c r="EZ83" s="36">
        <v>0</v>
      </c>
      <c r="FA83" s="36">
        <v>0</v>
      </c>
      <c r="FB83" s="36">
        <v>0</v>
      </c>
      <c r="FC83" s="36">
        <v>0</v>
      </c>
      <c r="FD83" s="36">
        <v>0</v>
      </c>
      <c r="FE83" s="36">
        <v>0</v>
      </c>
      <c r="FF83" s="36">
        <v>0</v>
      </c>
      <c r="FG83" s="36">
        <v>0</v>
      </c>
      <c r="FH83" s="36">
        <v>0</v>
      </c>
      <c r="FI83" s="36">
        <v>0</v>
      </c>
      <c r="FJ83" s="36">
        <v>0</v>
      </c>
      <c r="FK83" s="36">
        <v>0</v>
      </c>
      <c r="FL83" s="36">
        <v>0</v>
      </c>
      <c r="FM83" s="36">
        <v>0</v>
      </c>
      <c r="FN83" s="36">
        <v>0</v>
      </c>
      <c r="FO83" s="36">
        <v>0</v>
      </c>
      <c r="FP83" s="36">
        <v>0</v>
      </c>
      <c r="FQ83" s="36">
        <v>0</v>
      </c>
      <c r="FR83" s="36">
        <v>0</v>
      </c>
      <c r="FS83" s="36">
        <v>0</v>
      </c>
      <c r="FT83" s="36">
        <v>0</v>
      </c>
      <c r="FU83" s="36">
        <v>0</v>
      </c>
      <c r="FV83" s="36">
        <v>0</v>
      </c>
      <c r="FW83" s="36">
        <v>0</v>
      </c>
      <c r="FX83" s="36">
        <v>0</v>
      </c>
      <c r="FY83" s="36">
        <v>0</v>
      </c>
      <c r="FZ83" s="36">
        <v>0</v>
      </c>
      <c r="GA83" s="36">
        <v>0</v>
      </c>
      <c r="GB83" s="36">
        <v>0</v>
      </c>
      <c r="GC83" s="36">
        <v>0</v>
      </c>
      <c r="GD83" s="36">
        <v>0</v>
      </c>
      <c r="GE83" s="36">
        <v>0</v>
      </c>
      <c r="GF83" s="36">
        <v>0</v>
      </c>
      <c r="GG83" s="36">
        <v>0</v>
      </c>
      <c r="GH83" s="36">
        <v>0</v>
      </c>
      <c r="GI83" s="36">
        <v>0</v>
      </c>
      <c r="GJ83" s="36">
        <v>0</v>
      </c>
      <c r="GK83" s="36">
        <v>0</v>
      </c>
      <c r="GL83" s="36">
        <v>0</v>
      </c>
      <c r="GM83" s="36">
        <v>0</v>
      </c>
      <c r="GN83" s="36">
        <v>0</v>
      </c>
      <c r="GO83" s="36">
        <v>0</v>
      </c>
      <c r="GP83" s="36">
        <v>0</v>
      </c>
      <c r="GQ83" s="36">
        <v>0</v>
      </c>
      <c r="GR83" s="36">
        <v>0</v>
      </c>
      <c r="GS83" s="36">
        <v>0</v>
      </c>
      <c r="GT83" s="36">
        <v>0</v>
      </c>
      <c r="GU83" s="36">
        <v>0</v>
      </c>
      <c r="GV83" s="36">
        <v>0</v>
      </c>
      <c r="GW83" s="36">
        <v>0</v>
      </c>
      <c r="GX83" s="36">
        <v>0</v>
      </c>
      <c r="GY83" s="36">
        <v>0</v>
      </c>
      <c r="GZ83" s="36">
        <v>0</v>
      </c>
      <c r="HA83" s="36">
        <v>0</v>
      </c>
      <c r="HB83" s="36">
        <v>0</v>
      </c>
      <c r="HC83" s="36">
        <v>0</v>
      </c>
      <c r="HD83" s="36">
        <v>0</v>
      </c>
      <c r="HE83" s="36">
        <v>0</v>
      </c>
      <c r="HF83" s="36">
        <v>0</v>
      </c>
      <c r="HG83" s="36">
        <v>0</v>
      </c>
      <c r="HH83" s="36">
        <v>0</v>
      </c>
      <c r="HI83" s="36">
        <v>0</v>
      </c>
      <c r="HJ83" s="36">
        <v>0</v>
      </c>
      <c r="HK83" s="36">
        <v>0</v>
      </c>
      <c r="HL83" s="36">
        <v>0</v>
      </c>
      <c r="HM83" s="36">
        <v>0</v>
      </c>
      <c r="HN83" s="36">
        <v>0</v>
      </c>
      <c r="HO83" s="36">
        <v>0</v>
      </c>
      <c r="HP83" s="36">
        <v>0</v>
      </c>
      <c r="HQ83" s="36">
        <v>0</v>
      </c>
      <c r="HR83" s="36">
        <v>0</v>
      </c>
      <c r="HS83" s="36">
        <v>0</v>
      </c>
      <c r="HT83" s="36">
        <v>0</v>
      </c>
      <c r="HU83" s="36">
        <v>0</v>
      </c>
      <c r="HV83" s="36">
        <v>0</v>
      </c>
      <c r="HW83" s="36">
        <v>0</v>
      </c>
      <c r="HX83" s="36">
        <v>0</v>
      </c>
      <c r="HY83" s="36">
        <v>0</v>
      </c>
      <c r="HZ83" s="36">
        <v>0</v>
      </c>
      <c r="IA83" s="36">
        <v>0</v>
      </c>
      <c r="IB83" s="36">
        <v>0</v>
      </c>
      <c r="IC83" s="36">
        <v>0</v>
      </c>
      <c r="ID83" s="36">
        <v>0</v>
      </c>
      <c r="IE83" s="36">
        <v>0</v>
      </c>
      <c r="IF83" s="36">
        <v>0</v>
      </c>
      <c r="IG83" s="36">
        <v>0</v>
      </c>
      <c r="IH83" s="36">
        <v>0</v>
      </c>
      <c r="II83" s="36">
        <v>0</v>
      </c>
    </row>
    <row r="84" spans="1:408" s="35" customFormat="1">
      <c r="B84" s="104" t="s">
        <v>467</v>
      </c>
      <c r="C84" s="455">
        <f>(C13-D13)*-1</f>
        <v>0</v>
      </c>
      <c r="D84" s="109">
        <f>D82-D83</f>
        <v>0</v>
      </c>
      <c r="E84" s="109">
        <f>E82-E83</f>
        <v>0</v>
      </c>
      <c r="F84" s="109">
        <f t="shared" ref="F84:BB84" si="58">F82-F83</f>
        <v>0</v>
      </c>
      <c r="G84" s="109">
        <f t="shared" si="58"/>
        <v>0</v>
      </c>
      <c r="H84" s="109">
        <f t="shared" si="58"/>
        <v>0</v>
      </c>
      <c r="I84" s="109">
        <f t="shared" si="58"/>
        <v>0</v>
      </c>
      <c r="J84" s="109">
        <f t="shared" si="58"/>
        <v>0</v>
      </c>
      <c r="K84" s="109">
        <f t="shared" si="58"/>
        <v>0</v>
      </c>
      <c r="L84" s="109">
        <f t="shared" si="58"/>
        <v>0</v>
      </c>
      <c r="M84" s="109">
        <f t="shared" si="58"/>
        <v>0</v>
      </c>
      <c r="N84" s="109">
        <f t="shared" si="58"/>
        <v>0</v>
      </c>
      <c r="O84" s="109">
        <f t="shared" si="58"/>
        <v>0</v>
      </c>
      <c r="P84" s="109">
        <f t="shared" si="58"/>
        <v>0</v>
      </c>
      <c r="Q84" s="109">
        <f t="shared" si="58"/>
        <v>0</v>
      </c>
      <c r="R84" s="109">
        <f t="shared" si="58"/>
        <v>0</v>
      </c>
      <c r="S84" s="109">
        <f t="shared" si="58"/>
        <v>0</v>
      </c>
      <c r="T84" s="109">
        <f t="shared" si="58"/>
        <v>0</v>
      </c>
      <c r="U84" s="109">
        <f t="shared" si="58"/>
        <v>0</v>
      </c>
      <c r="V84" s="109">
        <f t="shared" si="58"/>
        <v>0</v>
      </c>
      <c r="W84" s="109">
        <f t="shared" si="58"/>
        <v>0</v>
      </c>
      <c r="X84" s="109">
        <f t="shared" si="58"/>
        <v>0</v>
      </c>
      <c r="Y84" s="109">
        <f t="shared" si="58"/>
        <v>0</v>
      </c>
      <c r="Z84" s="109">
        <f t="shared" si="58"/>
        <v>0</v>
      </c>
      <c r="AA84" s="109">
        <f t="shared" si="58"/>
        <v>0</v>
      </c>
      <c r="AB84" s="109">
        <f t="shared" si="58"/>
        <v>0</v>
      </c>
      <c r="AC84" s="109">
        <f t="shared" si="58"/>
        <v>0</v>
      </c>
      <c r="AD84" s="109">
        <f t="shared" si="58"/>
        <v>0</v>
      </c>
      <c r="AE84" s="109">
        <f t="shared" si="58"/>
        <v>0</v>
      </c>
      <c r="AF84" s="109">
        <f t="shared" si="58"/>
        <v>0</v>
      </c>
      <c r="AG84" s="109">
        <f t="shared" si="58"/>
        <v>0</v>
      </c>
      <c r="AH84" s="109">
        <f t="shared" si="58"/>
        <v>0</v>
      </c>
      <c r="AI84" s="109">
        <f t="shared" si="58"/>
        <v>0</v>
      </c>
      <c r="AJ84" s="109">
        <f t="shared" si="58"/>
        <v>0</v>
      </c>
      <c r="AK84" s="109">
        <f t="shared" si="58"/>
        <v>0</v>
      </c>
      <c r="AL84" s="109">
        <f t="shared" si="58"/>
        <v>0</v>
      </c>
      <c r="AM84" s="109">
        <f t="shared" si="58"/>
        <v>0</v>
      </c>
      <c r="AN84" s="109">
        <f t="shared" si="58"/>
        <v>0</v>
      </c>
      <c r="AO84" s="109">
        <f t="shared" si="58"/>
        <v>0</v>
      </c>
      <c r="AP84" s="109">
        <f t="shared" si="58"/>
        <v>0</v>
      </c>
      <c r="AQ84" s="109">
        <f t="shared" si="58"/>
        <v>0</v>
      </c>
      <c r="AR84" s="109">
        <f t="shared" si="58"/>
        <v>0</v>
      </c>
      <c r="AS84" s="109">
        <f t="shared" si="58"/>
        <v>0</v>
      </c>
      <c r="AT84" s="109">
        <f t="shared" si="58"/>
        <v>0</v>
      </c>
      <c r="AU84" s="109">
        <f t="shared" si="58"/>
        <v>0</v>
      </c>
      <c r="AV84" s="109">
        <f t="shared" si="58"/>
        <v>0</v>
      </c>
      <c r="AW84" s="109">
        <f t="shared" si="58"/>
        <v>0</v>
      </c>
      <c r="AX84" s="109">
        <f t="shared" si="58"/>
        <v>0</v>
      </c>
      <c r="AY84" s="109">
        <f t="shared" si="58"/>
        <v>0</v>
      </c>
      <c r="AZ84" s="109">
        <f t="shared" si="58"/>
        <v>0</v>
      </c>
      <c r="BA84" s="109">
        <f t="shared" si="58"/>
        <v>0</v>
      </c>
      <c r="BB84" s="109">
        <f t="shared" si="58"/>
        <v>0</v>
      </c>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row>
    <row r="85" spans="1:408" s="38" customFormat="1" ht="30.75" thickBot="1">
      <c r="A85" s="37"/>
      <c r="B85" s="106" t="s">
        <v>426</v>
      </c>
      <c r="C85" s="519">
        <f>C84</f>
        <v>0</v>
      </c>
      <c r="D85" s="107">
        <f>C85+D84</f>
        <v>0</v>
      </c>
      <c r="E85" s="107">
        <f>(D85+E82)-E83</f>
        <v>0</v>
      </c>
      <c r="F85" s="107">
        <f t="shared" ref="F85:BB85" si="59">(E85+F82)-F83</f>
        <v>0</v>
      </c>
      <c r="G85" s="107">
        <f t="shared" si="59"/>
        <v>0</v>
      </c>
      <c r="H85" s="107">
        <f t="shared" si="59"/>
        <v>0</v>
      </c>
      <c r="I85" s="107">
        <f>(H85+I82)-I83</f>
        <v>0</v>
      </c>
      <c r="J85" s="107">
        <f>(I85+J82)-J83</f>
        <v>0</v>
      </c>
      <c r="K85" s="107">
        <f t="shared" si="59"/>
        <v>0</v>
      </c>
      <c r="L85" s="107">
        <f t="shared" si="59"/>
        <v>0</v>
      </c>
      <c r="M85" s="107">
        <f t="shared" si="59"/>
        <v>0</v>
      </c>
      <c r="N85" s="107">
        <f t="shared" si="59"/>
        <v>0</v>
      </c>
      <c r="O85" s="107">
        <f t="shared" si="59"/>
        <v>0</v>
      </c>
      <c r="P85" s="107">
        <f t="shared" si="59"/>
        <v>0</v>
      </c>
      <c r="Q85" s="107">
        <f t="shared" si="59"/>
        <v>0</v>
      </c>
      <c r="R85" s="107">
        <f t="shared" si="59"/>
        <v>0</v>
      </c>
      <c r="S85" s="107">
        <f t="shared" si="59"/>
        <v>0</v>
      </c>
      <c r="T85" s="107">
        <f t="shared" si="59"/>
        <v>0</v>
      </c>
      <c r="U85" s="107">
        <f t="shared" si="59"/>
        <v>0</v>
      </c>
      <c r="V85" s="107">
        <f t="shared" si="59"/>
        <v>0</v>
      </c>
      <c r="W85" s="107">
        <f t="shared" si="59"/>
        <v>0</v>
      </c>
      <c r="X85" s="107">
        <f t="shared" si="59"/>
        <v>0</v>
      </c>
      <c r="Y85" s="107">
        <f t="shared" si="59"/>
        <v>0</v>
      </c>
      <c r="Z85" s="107">
        <f t="shared" si="59"/>
        <v>0</v>
      </c>
      <c r="AA85" s="107">
        <f t="shared" si="59"/>
        <v>0</v>
      </c>
      <c r="AB85" s="107">
        <f t="shared" si="59"/>
        <v>0</v>
      </c>
      <c r="AC85" s="107">
        <f t="shared" si="59"/>
        <v>0</v>
      </c>
      <c r="AD85" s="107">
        <f t="shared" si="59"/>
        <v>0</v>
      </c>
      <c r="AE85" s="107">
        <f t="shared" si="59"/>
        <v>0</v>
      </c>
      <c r="AF85" s="107">
        <f t="shared" si="59"/>
        <v>0</v>
      </c>
      <c r="AG85" s="107">
        <f t="shared" si="59"/>
        <v>0</v>
      </c>
      <c r="AH85" s="107">
        <f t="shared" si="59"/>
        <v>0</v>
      </c>
      <c r="AI85" s="107">
        <f t="shared" si="59"/>
        <v>0</v>
      </c>
      <c r="AJ85" s="107">
        <f t="shared" si="59"/>
        <v>0</v>
      </c>
      <c r="AK85" s="107">
        <f t="shared" si="59"/>
        <v>0</v>
      </c>
      <c r="AL85" s="107">
        <f t="shared" si="59"/>
        <v>0</v>
      </c>
      <c r="AM85" s="107">
        <f t="shared" si="59"/>
        <v>0</v>
      </c>
      <c r="AN85" s="107">
        <f t="shared" si="59"/>
        <v>0</v>
      </c>
      <c r="AO85" s="107">
        <f t="shared" si="59"/>
        <v>0</v>
      </c>
      <c r="AP85" s="107">
        <f t="shared" si="59"/>
        <v>0</v>
      </c>
      <c r="AQ85" s="107">
        <f t="shared" si="59"/>
        <v>0</v>
      </c>
      <c r="AR85" s="107">
        <f t="shared" si="59"/>
        <v>0</v>
      </c>
      <c r="AS85" s="107">
        <f t="shared" si="59"/>
        <v>0</v>
      </c>
      <c r="AT85" s="107">
        <f t="shared" si="59"/>
        <v>0</v>
      </c>
      <c r="AU85" s="107">
        <f t="shared" si="59"/>
        <v>0</v>
      </c>
      <c r="AV85" s="107">
        <f t="shared" si="59"/>
        <v>0</v>
      </c>
      <c r="AW85" s="107">
        <f t="shared" si="59"/>
        <v>0</v>
      </c>
      <c r="AX85" s="107">
        <f t="shared" si="59"/>
        <v>0</v>
      </c>
      <c r="AY85" s="107">
        <f t="shared" si="59"/>
        <v>0</v>
      </c>
      <c r="AZ85" s="107">
        <f t="shared" si="59"/>
        <v>0</v>
      </c>
      <c r="BA85" s="107">
        <f t="shared" si="59"/>
        <v>0</v>
      </c>
      <c r="BB85" s="107">
        <f t="shared" si="59"/>
        <v>0</v>
      </c>
      <c r="BC85" s="34" t="e">
        <f>(#REF!+#REF!+#REF!+#REF!+#REF!)-(BC45+#REF!+BC83)</f>
        <v>#REF!</v>
      </c>
      <c r="BD85" s="34" t="e">
        <f>(#REF!+#REF!+#REF!+#REF!+#REF!)-(BD45+#REF!+BD83)</f>
        <v>#REF!</v>
      </c>
      <c r="BE85" s="34" t="e">
        <f>(#REF!+#REF!+#REF!+#REF!+#REF!)-(BE45+#REF!+BE83)</f>
        <v>#REF!</v>
      </c>
      <c r="BF85" s="34" t="e">
        <f>(#REF!+#REF!+#REF!+#REF!+#REF!)-(BF45+#REF!+BF83)</f>
        <v>#REF!</v>
      </c>
      <c r="BG85" s="34" t="e">
        <f>(#REF!+#REF!+#REF!+#REF!+#REF!)-(BG45+#REF!+BG83)</f>
        <v>#REF!</v>
      </c>
      <c r="BH85" s="34" t="e">
        <f>(#REF!+#REF!+#REF!+#REF!+#REF!)-(BH45+#REF!+BH83)</f>
        <v>#REF!</v>
      </c>
      <c r="BI85" s="34" t="e">
        <f>(#REF!+#REF!+#REF!+#REF!+#REF!)-(BI45+#REF!+BI83)</f>
        <v>#REF!</v>
      </c>
      <c r="BJ85" s="34" t="e">
        <f>(#REF!+#REF!+#REF!+#REF!+#REF!)-(BJ45+#REF!+BJ83)</f>
        <v>#REF!</v>
      </c>
      <c r="BK85" s="34" t="e">
        <f>(#REF!+#REF!+#REF!+#REF!+#REF!)-(BK45+#REF!+BK83)</f>
        <v>#REF!</v>
      </c>
      <c r="BL85" s="34" t="e">
        <f>(#REF!+#REF!+#REF!+#REF!+#REF!)-(BL45+#REF!+BL83)</f>
        <v>#REF!</v>
      </c>
      <c r="BM85" s="34" t="e">
        <f>(#REF!+#REF!+#REF!+#REF!+#REF!)-(BM45+#REF!+BM83)</f>
        <v>#REF!</v>
      </c>
      <c r="BN85" s="34" t="e">
        <f>(#REF!+#REF!+#REF!+#REF!+#REF!)-(BN45+#REF!+BN83)</f>
        <v>#REF!</v>
      </c>
      <c r="BO85" s="34" t="e">
        <f>(#REF!+#REF!+#REF!+#REF!+#REF!)-(BO45+#REF!+BO83)</f>
        <v>#REF!</v>
      </c>
      <c r="BP85" s="34" t="e">
        <f>(#REF!+#REF!+#REF!+#REF!+#REF!)-(BP45+#REF!+BP83)</f>
        <v>#REF!</v>
      </c>
      <c r="BQ85" s="34" t="e">
        <f>(#REF!+#REF!+#REF!+#REF!+#REF!)-(BQ45+#REF!+BQ83)</f>
        <v>#REF!</v>
      </c>
      <c r="BR85" s="34" t="e">
        <f>(#REF!+#REF!+#REF!+#REF!+#REF!)-(BR45+#REF!+BR83)</f>
        <v>#REF!</v>
      </c>
      <c r="BS85" s="34" t="e">
        <f>(#REF!+#REF!+#REF!+#REF!+#REF!)-(BS45+#REF!+BS83)</f>
        <v>#REF!</v>
      </c>
      <c r="BT85" s="34" t="e">
        <f>(#REF!+#REF!+#REF!+#REF!+#REF!)-(BT45+#REF!+BT83)</f>
        <v>#REF!</v>
      </c>
      <c r="BU85" s="34" t="e">
        <f>(#REF!+#REF!+#REF!+#REF!+#REF!)-(BU45+#REF!+BU83)</f>
        <v>#REF!</v>
      </c>
      <c r="BV85" s="34" t="e">
        <f>(#REF!+#REF!+#REF!+#REF!+#REF!)-(BV45+#REF!+BV83)</f>
        <v>#REF!</v>
      </c>
      <c r="BW85" s="34" t="e">
        <f>(#REF!+#REF!+#REF!+#REF!+#REF!)-(BW45+#REF!+BW83)</f>
        <v>#REF!</v>
      </c>
      <c r="BX85" s="34" t="e">
        <f>(#REF!+#REF!+#REF!+#REF!+#REF!)-(BX45+#REF!+BX83)</f>
        <v>#REF!</v>
      </c>
      <c r="BY85" s="34" t="e">
        <f>(#REF!+#REF!+#REF!+#REF!+#REF!)-(BY45+#REF!+BY83)</f>
        <v>#REF!</v>
      </c>
      <c r="BZ85" s="34" t="e">
        <f>(#REF!+#REF!+#REF!+#REF!+#REF!)-(BZ45+#REF!+BZ83)</f>
        <v>#REF!</v>
      </c>
      <c r="CA85" s="34" t="e">
        <f>(#REF!+#REF!+#REF!+#REF!+#REF!)-(CA45+#REF!+CA83)</f>
        <v>#REF!</v>
      </c>
      <c r="CB85" s="34" t="e">
        <f>(#REF!+#REF!+#REF!+#REF!+#REF!)-(CB45+#REF!+CB83)</f>
        <v>#REF!</v>
      </c>
      <c r="CC85" s="34" t="e">
        <f>(#REF!+#REF!+#REF!+#REF!+#REF!)-(CC45+#REF!+CC83)</f>
        <v>#REF!</v>
      </c>
      <c r="CD85" s="34" t="e">
        <f>(#REF!+#REF!+#REF!+#REF!+#REF!)-(CD45+#REF!+CD83)</f>
        <v>#REF!</v>
      </c>
      <c r="CE85" s="34" t="e">
        <f>(#REF!+#REF!+#REF!+#REF!+#REF!)-(CE45+#REF!+CE83)</f>
        <v>#REF!</v>
      </c>
      <c r="CF85" s="34" t="e">
        <f>(#REF!+#REF!+#REF!+#REF!+#REF!)-(CF45+#REF!+CF83)</f>
        <v>#REF!</v>
      </c>
      <c r="CG85" s="34" t="e">
        <f>(#REF!+#REF!+#REF!+#REF!+#REF!)-(CG45+#REF!+CG83)</f>
        <v>#REF!</v>
      </c>
      <c r="CH85" s="34" t="e">
        <f>(#REF!+#REF!+#REF!+#REF!+#REF!)-(CH45+#REF!+CH83)</f>
        <v>#REF!</v>
      </c>
      <c r="CI85" s="34" t="e">
        <f>(#REF!+#REF!+#REF!+#REF!+#REF!)-(CI45+#REF!+CI83)</f>
        <v>#REF!</v>
      </c>
      <c r="CJ85" s="34" t="e">
        <f>(#REF!+#REF!+#REF!+#REF!+#REF!)-(CJ45+#REF!+CJ83)</f>
        <v>#REF!</v>
      </c>
      <c r="CK85" s="34" t="e">
        <f>(#REF!+#REF!+#REF!+#REF!+#REF!)-(CK45+#REF!+CK83)</f>
        <v>#REF!</v>
      </c>
      <c r="CL85" s="34" t="e">
        <f>(#REF!+#REF!+#REF!+#REF!+#REF!)-(CL45+#REF!+CL83)</f>
        <v>#REF!</v>
      </c>
      <c r="CM85" s="34" t="e">
        <f>(#REF!+#REF!+#REF!+#REF!+#REF!)-(CM45+#REF!+CM83)</f>
        <v>#REF!</v>
      </c>
      <c r="CN85" s="34" t="e">
        <f>(#REF!+#REF!+#REF!+#REF!+#REF!)-(CN45+#REF!+CN83)</f>
        <v>#REF!</v>
      </c>
      <c r="CO85" s="34" t="e">
        <f>(#REF!+#REF!+#REF!+#REF!+#REF!)-(CO45+#REF!+CO83)</f>
        <v>#REF!</v>
      </c>
      <c r="CP85" s="34" t="e">
        <f>(#REF!+#REF!+#REF!+#REF!+#REF!)-(CP45+#REF!+CP83)</f>
        <v>#REF!</v>
      </c>
      <c r="CQ85" s="34" t="e">
        <f>(#REF!+#REF!+#REF!+#REF!+#REF!)-(CQ45+#REF!+CQ83)</f>
        <v>#REF!</v>
      </c>
      <c r="CR85" s="34" t="e">
        <f>(#REF!+#REF!+#REF!+#REF!+#REF!)-(CR45+#REF!+CR83)</f>
        <v>#REF!</v>
      </c>
      <c r="CS85" s="34" t="e">
        <f>(#REF!+#REF!+#REF!+#REF!+#REF!)-(CS45+#REF!+CS83)</f>
        <v>#REF!</v>
      </c>
      <c r="CT85" s="34" t="e">
        <f>(#REF!+#REF!+#REF!+#REF!+#REF!)-(CT45+#REF!+CT83)</f>
        <v>#REF!</v>
      </c>
      <c r="CU85" s="34" t="e">
        <f>(#REF!+#REF!+#REF!+#REF!+#REF!)-(CU45+#REF!+CU83)</f>
        <v>#REF!</v>
      </c>
      <c r="CV85" s="34" t="e">
        <f>(#REF!+#REF!+#REF!+#REF!+#REF!)-(CV45+#REF!+CV83)</f>
        <v>#REF!</v>
      </c>
      <c r="CW85" s="34" t="e">
        <f>(#REF!+#REF!+#REF!+#REF!+#REF!)-(CW45+#REF!+CW83)</f>
        <v>#REF!</v>
      </c>
      <c r="CX85" s="34" t="e">
        <f>(#REF!+#REF!+#REF!+#REF!+#REF!)-(CX45+#REF!+CX83)</f>
        <v>#REF!</v>
      </c>
      <c r="CY85" s="34" t="e">
        <f>(#REF!+#REF!+#REF!+#REF!+#REF!)-(CY45+#REF!+CY83)</f>
        <v>#REF!</v>
      </c>
      <c r="CZ85" s="34" t="e">
        <f>(#REF!+#REF!+#REF!+#REF!+#REF!)-(CZ45+#REF!+CZ83)</f>
        <v>#REF!</v>
      </c>
      <c r="DA85" s="34" t="e">
        <f>(#REF!+#REF!+#REF!+#REF!+#REF!)-(DA45+#REF!+DA83)</f>
        <v>#REF!</v>
      </c>
      <c r="DB85" s="34" t="e">
        <f>(#REF!+#REF!+#REF!+#REF!+#REF!)-(DB45+#REF!+DB83)</f>
        <v>#REF!</v>
      </c>
      <c r="DC85" s="34" t="e">
        <f>(#REF!+#REF!+#REF!+#REF!+#REF!)-(DC45+#REF!+DC83)</f>
        <v>#REF!</v>
      </c>
      <c r="DD85" s="34" t="e">
        <f>(#REF!+#REF!+#REF!+#REF!+#REF!)-(DD45+#REF!+DD83)</f>
        <v>#REF!</v>
      </c>
      <c r="DE85" s="34" t="e">
        <f>(#REF!+#REF!+#REF!+#REF!+#REF!)-(DE45+#REF!+DE83)</f>
        <v>#REF!</v>
      </c>
      <c r="DF85" s="34" t="e">
        <f>(#REF!+#REF!+#REF!+#REF!+#REF!)-(DF45+#REF!+DF83)</f>
        <v>#REF!</v>
      </c>
      <c r="DG85" s="34" t="e">
        <f>(#REF!+#REF!+#REF!+#REF!+#REF!)-(DG45+#REF!+DG83)</f>
        <v>#REF!</v>
      </c>
      <c r="DH85" s="34" t="e">
        <f>(#REF!+#REF!+#REF!+#REF!+#REF!)-(DH45+#REF!+DH83)</f>
        <v>#REF!</v>
      </c>
      <c r="DI85" s="34" t="e">
        <f>(#REF!+#REF!+#REF!+#REF!+#REF!)-(DI45+#REF!+DI83)</f>
        <v>#REF!</v>
      </c>
      <c r="DJ85" s="34" t="e">
        <f>(#REF!+#REF!+#REF!+#REF!+#REF!)-(DJ45+#REF!+DJ83)</f>
        <v>#REF!</v>
      </c>
      <c r="DK85" s="34" t="e">
        <f>(#REF!+#REF!+#REF!+#REF!+#REF!)-(DK45+#REF!+DK83)</f>
        <v>#REF!</v>
      </c>
      <c r="DL85" s="34" t="e">
        <f>(#REF!+#REF!+#REF!+#REF!+#REF!)-(DL45+#REF!+DL83)</f>
        <v>#REF!</v>
      </c>
      <c r="DM85" s="34" t="e">
        <f>(#REF!+#REF!+#REF!+#REF!+#REF!)-(DM45+#REF!+DM83)</f>
        <v>#REF!</v>
      </c>
      <c r="DN85" s="34" t="e">
        <f>(#REF!+#REF!+#REF!+#REF!+#REF!)-(DN45+#REF!+DN83)</f>
        <v>#REF!</v>
      </c>
      <c r="DO85" s="34" t="e">
        <f>(#REF!+#REF!+#REF!+#REF!+#REF!)-(DO45+#REF!+DO83)</f>
        <v>#REF!</v>
      </c>
      <c r="DP85" s="34" t="e">
        <f>(#REF!+#REF!+#REF!+#REF!+#REF!)-(DP45+#REF!+DP83)</f>
        <v>#REF!</v>
      </c>
      <c r="DQ85" s="34" t="e">
        <f>(#REF!+#REF!+#REF!+#REF!+#REF!)-(DQ45+#REF!+DQ83)</f>
        <v>#REF!</v>
      </c>
      <c r="DR85" s="34" t="e">
        <f>(#REF!+#REF!+#REF!+#REF!+#REF!)-(DR45+#REF!+DR83)</f>
        <v>#REF!</v>
      </c>
      <c r="DS85" s="34" t="e">
        <f>(#REF!+#REF!+#REF!+#REF!+#REF!)-(DS45+#REF!+DS83)</f>
        <v>#REF!</v>
      </c>
      <c r="DT85" s="34" t="e">
        <f>(#REF!+#REF!+#REF!+#REF!+#REF!)-(DT45+#REF!+DT83)</f>
        <v>#REF!</v>
      </c>
      <c r="DU85" s="34" t="e">
        <f>(#REF!+#REF!+#REF!+#REF!+#REF!)-(DU45+#REF!+DU83)</f>
        <v>#REF!</v>
      </c>
      <c r="DV85" s="34" t="e">
        <f>(#REF!+#REF!+#REF!+#REF!+#REF!)-(DV45+#REF!+DV83)</f>
        <v>#REF!</v>
      </c>
      <c r="DW85" s="34" t="e">
        <f>(#REF!+#REF!+#REF!+#REF!+#REF!)-(DW45+#REF!+DW83)</f>
        <v>#REF!</v>
      </c>
      <c r="DX85" s="34" t="e">
        <f>(#REF!+#REF!+#REF!+#REF!+#REF!)-(DX45+#REF!+DX83)</f>
        <v>#REF!</v>
      </c>
      <c r="DY85" s="34" t="e">
        <f>(#REF!+#REF!+#REF!+#REF!+#REF!)-(DY45+#REF!+DY83)</f>
        <v>#REF!</v>
      </c>
      <c r="DZ85" s="34" t="e">
        <f>(#REF!+#REF!+#REF!+#REF!+#REF!)-(DZ45+#REF!+DZ83)</f>
        <v>#REF!</v>
      </c>
      <c r="EA85" s="34" t="e">
        <f>(#REF!+#REF!+#REF!+#REF!+#REF!)-(EA45+#REF!+EA83)</f>
        <v>#REF!</v>
      </c>
      <c r="EB85" s="34" t="e">
        <f>(#REF!+#REF!+#REF!+#REF!+#REF!)-(EB45+#REF!+EB83)</f>
        <v>#REF!</v>
      </c>
      <c r="EC85" s="34" t="e">
        <f>(#REF!+#REF!+#REF!+#REF!+#REF!)-(EC45+#REF!+EC83)</f>
        <v>#REF!</v>
      </c>
      <c r="ED85" s="34" t="e">
        <f>(#REF!+#REF!+#REF!+#REF!+#REF!)-(ED45+#REF!+ED83)</f>
        <v>#REF!</v>
      </c>
      <c r="EE85" s="34" t="e">
        <f>(#REF!+#REF!+#REF!+#REF!+#REF!)-(EE45+#REF!+EE83)</f>
        <v>#REF!</v>
      </c>
      <c r="EF85" s="34" t="e">
        <f>(#REF!+#REF!+#REF!+#REF!+#REF!)-(EF45+#REF!+EF83)</f>
        <v>#REF!</v>
      </c>
      <c r="EG85" s="34" t="e">
        <f>(#REF!+#REF!+#REF!+#REF!+#REF!)-(EG45+#REF!+EG83)</f>
        <v>#REF!</v>
      </c>
      <c r="EH85" s="34" t="e">
        <f>(#REF!+#REF!+#REF!+#REF!+#REF!)-(EH45+#REF!+EH83)</f>
        <v>#REF!</v>
      </c>
      <c r="EI85" s="34" t="e">
        <f>(#REF!+#REF!+#REF!+#REF!+#REF!)-(EI45+#REF!+EI83)</f>
        <v>#REF!</v>
      </c>
      <c r="EJ85" s="34" t="e">
        <f>(#REF!+#REF!+#REF!+#REF!+#REF!)-(EJ45+#REF!+EJ83)</f>
        <v>#REF!</v>
      </c>
      <c r="EK85" s="34" t="e">
        <f>(#REF!+#REF!+#REF!+#REF!+#REF!)-(EK45+#REF!+EK83)</f>
        <v>#REF!</v>
      </c>
      <c r="EL85" s="34" t="e">
        <f>(#REF!+#REF!+#REF!+#REF!+#REF!)-(EL45+#REF!+EL83)</f>
        <v>#REF!</v>
      </c>
      <c r="EM85" s="34" t="e">
        <f>(#REF!+#REF!+#REF!+#REF!+#REF!)-(EM45+#REF!+EM83)</f>
        <v>#REF!</v>
      </c>
      <c r="EN85" s="34" t="e">
        <f>(#REF!+#REF!+#REF!+#REF!+#REF!)-(EN45+#REF!+EN83)</f>
        <v>#REF!</v>
      </c>
      <c r="EO85" s="34" t="e">
        <f>(#REF!+#REF!+#REF!+#REF!+#REF!)-(EO45+#REF!+EO83)</f>
        <v>#REF!</v>
      </c>
      <c r="EP85" s="34" t="e">
        <f>(#REF!+#REF!+#REF!+#REF!+#REF!)-(EP45+#REF!+EP83)</f>
        <v>#REF!</v>
      </c>
      <c r="EQ85" s="34" t="e">
        <f>(#REF!+#REF!+#REF!+#REF!+#REF!)-(EQ45+#REF!+EQ83)</f>
        <v>#REF!</v>
      </c>
      <c r="ER85" s="34" t="e">
        <f>(#REF!+#REF!+#REF!+#REF!+#REF!)-(ER45+#REF!+ER83)</f>
        <v>#REF!</v>
      </c>
      <c r="ES85" s="34" t="e">
        <f>(#REF!+#REF!+#REF!+#REF!+#REF!)-(ES45+#REF!+ES83)</f>
        <v>#REF!</v>
      </c>
      <c r="ET85" s="34" t="e">
        <f>(#REF!+#REF!+#REF!+#REF!+#REF!)-(ET45+#REF!+ET83)</f>
        <v>#REF!</v>
      </c>
      <c r="EU85" s="34" t="e">
        <f>(#REF!+#REF!+#REF!+#REF!+#REF!)-(EU45+#REF!+EU83)</f>
        <v>#REF!</v>
      </c>
      <c r="EV85" s="34" t="e">
        <f>(#REF!+#REF!+#REF!+#REF!+#REF!)-(EV45+#REF!+EV83)</f>
        <v>#REF!</v>
      </c>
      <c r="EW85" s="34" t="e">
        <f>(#REF!+#REF!+#REF!+#REF!+#REF!)-(EW45+#REF!+EW83)</f>
        <v>#REF!</v>
      </c>
      <c r="EX85" s="34" t="e">
        <f>(#REF!+#REF!+#REF!+#REF!+#REF!)-(EX45+#REF!+EX83)</f>
        <v>#REF!</v>
      </c>
      <c r="EY85" s="34" t="e">
        <f>(#REF!+#REF!+#REF!+#REF!+#REF!)-(EY45+#REF!+EY83)</f>
        <v>#REF!</v>
      </c>
      <c r="EZ85" s="34" t="e">
        <f>(#REF!+#REF!+#REF!+#REF!+#REF!)-(EZ45+#REF!+EZ83)</f>
        <v>#REF!</v>
      </c>
      <c r="FA85" s="34" t="e">
        <f>(#REF!+#REF!+#REF!+#REF!+#REF!)-(FA45+#REF!+FA83)</f>
        <v>#REF!</v>
      </c>
      <c r="FB85" s="34" t="e">
        <f>(#REF!+#REF!+#REF!+#REF!+#REF!)-(FB45+#REF!+FB83)</f>
        <v>#REF!</v>
      </c>
      <c r="FC85" s="34" t="e">
        <f>(#REF!+#REF!+#REF!+#REF!+#REF!)-(FC45+#REF!+FC83)</f>
        <v>#REF!</v>
      </c>
      <c r="FD85" s="34" t="e">
        <f>(#REF!+#REF!+#REF!+#REF!+#REF!)-(FD45+#REF!+FD83)</f>
        <v>#REF!</v>
      </c>
      <c r="FE85" s="34" t="e">
        <f>(#REF!+#REF!+#REF!+#REF!+#REF!)-(FE45+#REF!+FE83)</f>
        <v>#REF!</v>
      </c>
      <c r="FF85" s="34" t="e">
        <f>(#REF!+#REF!+#REF!+#REF!+#REF!)-(FF45+#REF!+FF83)</f>
        <v>#REF!</v>
      </c>
      <c r="FG85" s="34" t="e">
        <f>(#REF!+#REF!+#REF!+#REF!+#REF!)-(FG45+#REF!+FG83)</f>
        <v>#REF!</v>
      </c>
      <c r="FH85" s="34" t="e">
        <f>(#REF!+#REF!+#REF!+#REF!+#REF!)-(FH45+#REF!+FH83)</f>
        <v>#REF!</v>
      </c>
      <c r="FI85" s="34" t="e">
        <f>(#REF!+#REF!+#REF!+#REF!+#REF!)-(FI45+#REF!+FI83)</f>
        <v>#REF!</v>
      </c>
      <c r="FJ85" s="34" t="e">
        <f>(#REF!+#REF!+#REF!+#REF!+#REF!)-(FJ45+#REF!+FJ83)</f>
        <v>#REF!</v>
      </c>
      <c r="FK85" s="34" t="e">
        <f>(#REF!+#REF!+#REF!+#REF!+#REF!)-(FK45+#REF!+FK83)</f>
        <v>#REF!</v>
      </c>
      <c r="FL85" s="34" t="e">
        <f>(#REF!+#REF!+#REF!+#REF!+#REF!)-(FL45+#REF!+FL83)</f>
        <v>#REF!</v>
      </c>
      <c r="FM85" s="34" t="e">
        <f>(#REF!+#REF!+#REF!+#REF!+#REF!)-(FM45+#REF!+FM83)</f>
        <v>#REF!</v>
      </c>
      <c r="FN85" s="34" t="e">
        <f>(#REF!+#REF!+#REF!+#REF!+#REF!)-(FN45+#REF!+FN83)</f>
        <v>#REF!</v>
      </c>
      <c r="FO85" s="34" t="e">
        <f>(#REF!+#REF!+#REF!+#REF!+#REF!)-(FO45+#REF!+FO83)</f>
        <v>#REF!</v>
      </c>
      <c r="FP85" s="34" t="e">
        <f>(#REF!+#REF!+#REF!+#REF!+#REF!)-(FP45+#REF!+FP83)</f>
        <v>#REF!</v>
      </c>
      <c r="FQ85" s="34" t="e">
        <f>(#REF!+#REF!+#REF!+#REF!+#REF!)-(FQ45+#REF!+FQ83)</f>
        <v>#REF!</v>
      </c>
      <c r="FR85" s="34" t="e">
        <f>(#REF!+#REF!+#REF!+#REF!+#REF!)-(FR45+#REF!+FR83)</f>
        <v>#REF!</v>
      </c>
      <c r="FS85" s="34" t="e">
        <f>(#REF!+#REF!+#REF!+#REF!+#REF!)-(FS45+#REF!+FS83)</f>
        <v>#REF!</v>
      </c>
      <c r="FT85" s="34" t="e">
        <f>(#REF!+#REF!+#REF!+#REF!+#REF!)-(FT45+#REF!+FT83)</f>
        <v>#REF!</v>
      </c>
      <c r="FU85" s="34" t="e">
        <f>(#REF!+#REF!+#REF!+#REF!+#REF!)-(FU45+#REF!+FU83)</f>
        <v>#REF!</v>
      </c>
      <c r="FV85" s="34" t="e">
        <f>(#REF!+#REF!+#REF!+#REF!+#REF!)-(FV45+#REF!+FV83)</f>
        <v>#REF!</v>
      </c>
      <c r="FW85" s="34" t="e">
        <f>(#REF!+#REF!+#REF!+#REF!+#REF!)-(FW45+#REF!+FW83)</f>
        <v>#REF!</v>
      </c>
      <c r="FX85" s="34" t="e">
        <f>(#REF!+#REF!+#REF!+#REF!+#REF!)-(FX45+#REF!+FX83)</f>
        <v>#REF!</v>
      </c>
      <c r="FY85" s="34" t="e">
        <f>(#REF!+#REF!+#REF!+#REF!+#REF!)-(FY45+#REF!+FY83)</f>
        <v>#REF!</v>
      </c>
      <c r="FZ85" s="34" t="e">
        <f>(#REF!+#REF!+#REF!+#REF!+#REF!)-(FZ45+#REF!+FZ83)</f>
        <v>#REF!</v>
      </c>
      <c r="GA85" s="34" t="e">
        <f>(#REF!+#REF!+#REF!+#REF!+#REF!)-(GA45+#REF!+GA83)</f>
        <v>#REF!</v>
      </c>
      <c r="GB85" s="34" t="e">
        <f>(#REF!+#REF!+#REF!+#REF!+#REF!)-(GB45+#REF!+GB83)</f>
        <v>#REF!</v>
      </c>
      <c r="GC85" s="34" t="e">
        <f>(#REF!+#REF!+#REF!+#REF!+#REF!)-(GC45+#REF!+GC83)</f>
        <v>#REF!</v>
      </c>
      <c r="GD85" s="34" t="e">
        <f>(#REF!+#REF!+#REF!+#REF!+#REF!)-(GD45+#REF!+GD83)</f>
        <v>#REF!</v>
      </c>
      <c r="GE85" s="34" t="e">
        <f>(#REF!+#REF!+#REF!+#REF!+#REF!)-(GE45+#REF!+GE83)</f>
        <v>#REF!</v>
      </c>
      <c r="GF85" s="34" t="e">
        <f>(#REF!+#REF!+#REF!+#REF!+#REF!)-(GF45+#REF!+GF83)</f>
        <v>#REF!</v>
      </c>
      <c r="GG85" s="34" t="e">
        <f>(#REF!+#REF!+#REF!+#REF!+#REF!)-(GG45+#REF!+GG83)</f>
        <v>#REF!</v>
      </c>
      <c r="GH85" s="34" t="e">
        <f>(#REF!+#REF!+#REF!+#REF!+#REF!)-(GH45+#REF!+GH83)</f>
        <v>#REF!</v>
      </c>
      <c r="GI85" s="34" t="e">
        <f>(#REF!+#REF!+#REF!+#REF!+#REF!)-(GI45+#REF!+GI83)</f>
        <v>#REF!</v>
      </c>
      <c r="GJ85" s="34" t="e">
        <f>(#REF!+#REF!+#REF!+#REF!+#REF!)-(GJ45+#REF!+GJ83)</f>
        <v>#REF!</v>
      </c>
      <c r="GK85" s="34" t="e">
        <f>(#REF!+#REF!+#REF!+#REF!+#REF!)-(GK45+#REF!+GK83)</f>
        <v>#REF!</v>
      </c>
      <c r="GL85" s="34" t="e">
        <f>(#REF!+#REF!+#REF!+#REF!+#REF!)-(GL45+#REF!+GL83)</f>
        <v>#REF!</v>
      </c>
      <c r="GM85" s="34" t="e">
        <f>(#REF!+#REF!+#REF!+#REF!+#REF!)-(GM45+#REF!+GM83)</f>
        <v>#REF!</v>
      </c>
      <c r="GN85" s="34" t="e">
        <f>(#REF!+#REF!+#REF!+#REF!+#REF!)-(GN45+#REF!+GN83)</f>
        <v>#REF!</v>
      </c>
      <c r="GO85" s="34" t="e">
        <f>(#REF!+#REF!+#REF!+#REF!+#REF!)-(GO45+#REF!+GO83)</f>
        <v>#REF!</v>
      </c>
      <c r="GP85" s="34" t="e">
        <f>(#REF!+#REF!+#REF!+#REF!+#REF!)-(GP45+#REF!+GP83)</f>
        <v>#REF!</v>
      </c>
      <c r="GQ85" s="34" t="e">
        <f>(#REF!+#REF!+#REF!+#REF!+#REF!)-(GQ45+#REF!+GQ83)</f>
        <v>#REF!</v>
      </c>
      <c r="GR85" s="34" t="e">
        <f>(#REF!+#REF!+#REF!+#REF!+#REF!)-(GR45+#REF!+GR83)</f>
        <v>#REF!</v>
      </c>
      <c r="GS85" s="34" t="e">
        <f>(#REF!+#REF!+#REF!+#REF!+#REF!)-(GS45+#REF!+GS83)</f>
        <v>#REF!</v>
      </c>
      <c r="GT85" s="34" t="e">
        <f>(#REF!+#REF!+#REF!+#REF!+#REF!)-(GT45+#REF!+GT83)</f>
        <v>#REF!</v>
      </c>
      <c r="GU85" s="34" t="e">
        <f>(#REF!+#REF!+#REF!+#REF!+#REF!)-(GU45+#REF!+GU83)</f>
        <v>#REF!</v>
      </c>
      <c r="GV85" s="34" t="e">
        <f>(#REF!+#REF!+#REF!+#REF!+#REF!)-(GV45+#REF!+GV83)</f>
        <v>#REF!</v>
      </c>
      <c r="GW85" s="34" t="e">
        <f>(#REF!+#REF!+#REF!+#REF!+#REF!)-(GW45+#REF!+GW83)</f>
        <v>#REF!</v>
      </c>
      <c r="GX85" s="34" t="e">
        <f>(#REF!+#REF!+#REF!+#REF!+#REF!)-(GX45+#REF!+GX83)</f>
        <v>#REF!</v>
      </c>
      <c r="GY85" s="34" t="e">
        <f>(#REF!+#REF!+#REF!+#REF!+#REF!)-(GY45+#REF!+GY83)</f>
        <v>#REF!</v>
      </c>
      <c r="GZ85" s="34" t="e">
        <f>(#REF!+#REF!+#REF!+#REF!+#REF!)-(GZ45+#REF!+GZ83)</f>
        <v>#REF!</v>
      </c>
      <c r="HA85" s="34" t="e">
        <f>(#REF!+#REF!+#REF!+#REF!+#REF!)-(HA45+#REF!+HA83)</f>
        <v>#REF!</v>
      </c>
      <c r="HB85" s="34" t="e">
        <f>(#REF!+#REF!+#REF!+#REF!+#REF!)-(HB45+#REF!+HB83)</f>
        <v>#REF!</v>
      </c>
      <c r="HC85" s="34" t="e">
        <f>(#REF!+#REF!+#REF!+#REF!+#REF!)-(HC45+#REF!+HC83)</f>
        <v>#REF!</v>
      </c>
      <c r="HD85" s="34" t="e">
        <f>(#REF!+#REF!+#REF!+#REF!+#REF!)-(HD45+#REF!+HD83)</f>
        <v>#REF!</v>
      </c>
      <c r="HE85" s="34" t="e">
        <f>(#REF!+#REF!+#REF!+#REF!+#REF!)-(HE45+#REF!+HE83)</f>
        <v>#REF!</v>
      </c>
      <c r="HF85" s="34" t="e">
        <f>(#REF!+#REF!+#REF!+#REF!+#REF!)-(HF45+#REF!+HF83)</f>
        <v>#REF!</v>
      </c>
      <c r="HG85" s="34" t="e">
        <f>(#REF!+#REF!+#REF!+#REF!+#REF!)-(HG45+#REF!+HG83)</f>
        <v>#REF!</v>
      </c>
      <c r="HH85" s="34" t="e">
        <f>(#REF!+#REF!+#REF!+#REF!+#REF!)-(HH45+#REF!+HH83)</f>
        <v>#REF!</v>
      </c>
      <c r="HI85" s="34" t="e">
        <f>(#REF!+#REF!+#REF!+#REF!+#REF!)-(HI45+#REF!+HI83)</f>
        <v>#REF!</v>
      </c>
      <c r="HJ85" s="34" t="e">
        <f>(#REF!+#REF!+#REF!+#REF!+#REF!)-(HJ45+#REF!+HJ83)</f>
        <v>#REF!</v>
      </c>
      <c r="HK85" s="34" t="e">
        <f>(#REF!+#REF!+#REF!+#REF!+#REF!)-(HK45+#REF!+HK83)</f>
        <v>#REF!</v>
      </c>
      <c r="HL85" s="34" t="e">
        <f>(#REF!+#REF!+#REF!+#REF!+#REF!)-(HL45+#REF!+HL83)</f>
        <v>#REF!</v>
      </c>
      <c r="HM85" s="34" t="e">
        <f>(#REF!+#REF!+#REF!+#REF!+#REF!)-(HM45+#REF!+HM83)</f>
        <v>#REF!</v>
      </c>
      <c r="HN85" s="34" t="e">
        <f>(#REF!+#REF!+#REF!+#REF!+#REF!)-(HN45+#REF!+HN83)</f>
        <v>#REF!</v>
      </c>
      <c r="HO85" s="34" t="e">
        <f>(#REF!+#REF!+#REF!+#REF!+#REF!)-(HO45+#REF!+HO83)</f>
        <v>#REF!</v>
      </c>
      <c r="HP85" s="34" t="e">
        <f>(#REF!+#REF!+#REF!+#REF!+#REF!)-(HP45+#REF!+HP83)</f>
        <v>#REF!</v>
      </c>
      <c r="HQ85" s="34" t="e">
        <f>(#REF!+#REF!+#REF!+#REF!+#REF!)-(HQ45+#REF!+HQ83)</f>
        <v>#REF!</v>
      </c>
      <c r="HR85" s="34" t="e">
        <f>(#REF!+#REF!+#REF!+#REF!+#REF!)-(HR45+#REF!+HR83)</f>
        <v>#REF!</v>
      </c>
      <c r="HS85" s="34" t="e">
        <f>(#REF!+#REF!+#REF!+#REF!+#REF!)-(HS45+#REF!+HS83)</f>
        <v>#REF!</v>
      </c>
      <c r="HT85" s="34" t="e">
        <f>(#REF!+#REF!+#REF!+#REF!+#REF!)-(HT45+#REF!+HT83)</f>
        <v>#REF!</v>
      </c>
      <c r="HU85" s="34" t="e">
        <f>(#REF!+#REF!+#REF!+#REF!+#REF!)-(HU45+#REF!+HU83)</f>
        <v>#REF!</v>
      </c>
      <c r="HV85" s="34" t="e">
        <f>(#REF!+#REF!+#REF!+#REF!+#REF!)-(HV45+#REF!+HV83)</f>
        <v>#REF!</v>
      </c>
      <c r="HW85" s="34" t="e">
        <f>(#REF!+#REF!+#REF!+#REF!+#REF!)-(HW45+#REF!+HW83)</f>
        <v>#REF!</v>
      </c>
      <c r="HX85" s="34" t="e">
        <f>(#REF!+#REF!+#REF!+#REF!+#REF!)-(HX45+#REF!+HX83)</f>
        <v>#REF!</v>
      </c>
      <c r="HY85" s="34" t="e">
        <f>(#REF!+#REF!+#REF!+#REF!+#REF!)-(HY45+#REF!+HY83)</f>
        <v>#REF!</v>
      </c>
      <c r="HZ85" s="34" t="e">
        <f>(#REF!+#REF!+#REF!+#REF!+#REF!)-(HZ45+#REF!+HZ83)</f>
        <v>#REF!</v>
      </c>
      <c r="IA85" s="34" t="e">
        <f>(#REF!+#REF!+#REF!+#REF!+#REF!)-(IA45+#REF!+IA83)</f>
        <v>#REF!</v>
      </c>
      <c r="IB85" s="34" t="e">
        <f>(#REF!+#REF!+#REF!+#REF!+#REF!)-(IB45+#REF!+IB83)</f>
        <v>#REF!</v>
      </c>
      <c r="IC85" s="34" t="e">
        <f>(#REF!+#REF!+#REF!+#REF!+#REF!)-(IC45+#REF!+IC83)</f>
        <v>#REF!</v>
      </c>
      <c r="ID85" s="34" t="e">
        <f>(#REF!+#REF!+#REF!+#REF!+#REF!)-(ID45+#REF!+ID83)</f>
        <v>#REF!</v>
      </c>
      <c r="IE85" s="34" t="e">
        <f>(#REF!+#REF!+#REF!+#REF!+#REF!)-(IE45+#REF!+IE83)</f>
        <v>#REF!</v>
      </c>
      <c r="IF85" s="34" t="e">
        <f>(#REF!+#REF!+#REF!+#REF!+#REF!)-(IF45+#REF!+IF83)</f>
        <v>#REF!</v>
      </c>
      <c r="IG85" s="34" t="e">
        <f>(#REF!+#REF!+#REF!+#REF!+#REF!)-(IG45+#REF!+IG83)</f>
        <v>#REF!</v>
      </c>
      <c r="IH85" s="34" t="e">
        <f>(#REF!+#REF!+#REF!+#REF!+#REF!)-(IH45+#REF!+IH83)</f>
        <v>#REF!</v>
      </c>
      <c r="II85" s="34" t="e">
        <f>(#REF!+#REF!+#REF!+#REF!+#REF!)-(II45+#REF!+II83)</f>
        <v>#REF!</v>
      </c>
    </row>
    <row r="86" spans="1:408" s="13" customFormat="1" ht="15.75" thickBot="1">
      <c r="B86" s="27"/>
      <c r="D86" s="14"/>
      <c r="E86" s="84"/>
      <c r="F86" s="85"/>
      <c r="G86" s="85"/>
      <c r="H86" s="85"/>
      <c r="I86" s="85"/>
      <c r="J86" s="85"/>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408" s="96" customFormat="1" ht="29.25" customHeight="1" thickBot="1">
      <c r="B87" s="439" t="s">
        <v>487</v>
      </c>
      <c r="C87" s="437" t="e">
        <f>HLOOKUP("SI",D87:II88,2,)</f>
        <v>#N/A</v>
      </c>
      <c r="D87" s="97" t="str">
        <f>IF(D85&gt;(0), "SI", "NO")</f>
        <v>NO</v>
      </c>
      <c r="E87" s="97" t="str">
        <f t="shared" ref="E87:BB87" si="60">IF(E85&gt;(0), "SI", "NO")</f>
        <v>NO</v>
      </c>
      <c r="F87" s="97" t="str">
        <f t="shared" si="60"/>
        <v>NO</v>
      </c>
      <c r="G87" s="97" t="str">
        <f t="shared" si="60"/>
        <v>NO</v>
      </c>
      <c r="H87" s="97" t="str">
        <f t="shared" si="60"/>
        <v>NO</v>
      </c>
      <c r="I87" s="97" t="str">
        <f t="shared" si="60"/>
        <v>NO</v>
      </c>
      <c r="J87" s="97" t="str">
        <f t="shared" si="60"/>
        <v>NO</v>
      </c>
      <c r="K87" s="97" t="str">
        <f t="shared" si="60"/>
        <v>NO</v>
      </c>
      <c r="L87" s="97" t="str">
        <f t="shared" si="60"/>
        <v>NO</v>
      </c>
      <c r="M87" s="97" t="str">
        <f t="shared" si="60"/>
        <v>NO</v>
      </c>
      <c r="N87" s="97" t="str">
        <f t="shared" si="60"/>
        <v>NO</v>
      </c>
      <c r="O87" s="97" t="str">
        <f t="shared" si="60"/>
        <v>NO</v>
      </c>
      <c r="P87" s="97" t="str">
        <f t="shared" si="60"/>
        <v>NO</v>
      </c>
      <c r="Q87" s="97" t="str">
        <f t="shared" si="60"/>
        <v>NO</v>
      </c>
      <c r="R87" s="97" t="str">
        <f t="shared" si="60"/>
        <v>NO</v>
      </c>
      <c r="S87" s="97" t="str">
        <f t="shared" si="60"/>
        <v>NO</v>
      </c>
      <c r="T87" s="97" t="str">
        <f t="shared" si="60"/>
        <v>NO</v>
      </c>
      <c r="U87" s="97" t="str">
        <f t="shared" si="60"/>
        <v>NO</v>
      </c>
      <c r="V87" s="97" t="str">
        <f t="shared" si="60"/>
        <v>NO</v>
      </c>
      <c r="W87" s="97" t="str">
        <f t="shared" si="60"/>
        <v>NO</v>
      </c>
      <c r="X87" s="97" t="str">
        <f t="shared" si="60"/>
        <v>NO</v>
      </c>
      <c r="Y87" s="97" t="str">
        <f t="shared" si="60"/>
        <v>NO</v>
      </c>
      <c r="Z87" s="97" t="str">
        <f t="shared" si="60"/>
        <v>NO</v>
      </c>
      <c r="AA87" s="97" t="str">
        <f t="shared" si="60"/>
        <v>NO</v>
      </c>
      <c r="AB87" s="97" t="str">
        <f t="shared" si="60"/>
        <v>NO</v>
      </c>
      <c r="AC87" s="97" t="str">
        <f t="shared" si="60"/>
        <v>NO</v>
      </c>
      <c r="AD87" s="97" t="str">
        <f t="shared" si="60"/>
        <v>NO</v>
      </c>
      <c r="AE87" s="97" t="str">
        <f t="shared" si="60"/>
        <v>NO</v>
      </c>
      <c r="AF87" s="97" t="str">
        <f t="shared" si="60"/>
        <v>NO</v>
      </c>
      <c r="AG87" s="97" t="str">
        <f t="shared" si="60"/>
        <v>NO</v>
      </c>
      <c r="AH87" s="97" t="str">
        <f t="shared" si="60"/>
        <v>NO</v>
      </c>
      <c r="AI87" s="97" t="str">
        <f t="shared" si="60"/>
        <v>NO</v>
      </c>
      <c r="AJ87" s="97" t="str">
        <f t="shared" si="60"/>
        <v>NO</v>
      </c>
      <c r="AK87" s="97" t="str">
        <f t="shared" si="60"/>
        <v>NO</v>
      </c>
      <c r="AL87" s="97" t="str">
        <f t="shared" si="60"/>
        <v>NO</v>
      </c>
      <c r="AM87" s="97" t="str">
        <f t="shared" si="60"/>
        <v>NO</v>
      </c>
      <c r="AN87" s="97" t="str">
        <f t="shared" si="60"/>
        <v>NO</v>
      </c>
      <c r="AO87" s="97" t="str">
        <f t="shared" si="60"/>
        <v>NO</v>
      </c>
      <c r="AP87" s="97" t="str">
        <f t="shared" si="60"/>
        <v>NO</v>
      </c>
      <c r="AQ87" s="97" t="str">
        <f t="shared" si="60"/>
        <v>NO</v>
      </c>
      <c r="AR87" s="97" t="str">
        <f t="shared" si="60"/>
        <v>NO</v>
      </c>
      <c r="AS87" s="97" t="str">
        <f t="shared" si="60"/>
        <v>NO</v>
      </c>
      <c r="AT87" s="97" t="str">
        <f t="shared" si="60"/>
        <v>NO</v>
      </c>
      <c r="AU87" s="97" t="str">
        <f t="shared" si="60"/>
        <v>NO</v>
      </c>
      <c r="AV87" s="97" t="str">
        <f t="shared" si="60"/>
        <v>NO</v>
      </c>
      <c r="AW87" s="97" t="str">
        <f t="shared" si="60"/>
        <v>NO</v>
      </c>
      <c r="AX87" s="97" t="str">
        <f t="shared" si="60"/>
        <v>NO</v>
      </c>
      <c r="AY87" s="97" t="str">
        <f t="shared" si="60"/>
        <v>NO</v>
      </c>
      <c r="AZ87" s="97" t="str">
        <f t="shared" si="60"/>
        <v>NO</v>
      </c>
      <c r="BA87" s="97" t="str">
        <f t="shared" si="60"/>
        <v>NO</v>
      </c>
      <c r="BB87" s="97" t="str">
        <f t="shared" si="60"/>
        <v>NO</v>
      </c>
      <c r="BC87" s="97" t="e">
        <f>IF(BC85&gt;#REF!, "SI", "NO")</f>
        <v>#REF!</v>
      </c>
      <c r="BD87" s="97" t="e">
        <f>IF(BD85&gt;#REF!, "SI", "NO")</f>
        <v>#REF!</v>
      </c>
      <c r="BE87" s="97" t="e">
        <f>IF(BE85&gt;#REF!, "SI", "NO")</f>
        <v>#REF!</v>
      </c>
      <c r="BF87" s="97" t="e">
        <f>IF(BF85&gt;#REF!, "SI", "NO")</f>
        <v>#REF!</v>
      </c>
      <c r="BG87" s="97" t="e">
        <f>IF(BG85&gt;#REF!, "SI", "NO")</f>
        <v>#REF!</v>
      </c>
      <c r="BH87" s="97" t="e">
        <f>IF(BH85&gt;#REF!, "SI", "NO")</f>
        <v>#REF!</v>
      </c>
      <c r="BI87" s="97" t="e">
        <f>IF(BI85&gt;#REF!, "SI", "NO")</f>
        <v>#REF!</v>
      </c>
      <c r="BJ87" s="97" t="e">
        <f>IF(BJ85&gt;#REF!, "SI", "NO")</f>
        <v>#REF!</v>
      </c>
      <c r="BK87" s="97" t="e">
        <f>IF(BK85&gt;#REF!, "SI", "NO")</f>
        <v>#REF!</v>
      </c>
      <c r="BL87" s="97" t="e">
        <f>IF(BL85&gt;#REF!, "SI", "NO")</f>
        <v>#REF!</v>
      </c>
      <c r="BM87" s="97" t="e">
        <f>IF(BM85&gt;#REF!, "SI", "NO")</f>
        <v>#REF!</v>
      </c>
      <c r="BN87" s="97" t="e">
        <f>IF(BN85&gt;#REF!, "SI", "NO")</f>
        <v>#REF!</v>
      </c>
      <c r="BO87" s="97" t="e">
        <f>IF(BO85&gt;#REF!, "SI", "NO")</f>
        <v>#REF!</v>
      </c>
      <c r="BP87" s="97" t="e">
        <f>IF(BP85&gt;#REF!, "SI", "NO")</f>
        <v>#REF!</v>
      </c>
      <c r="BQ87" s="97" t="e">
        <f>IF(BQ85&gt;#REF!, "SI", "NO")</f>
        <v>#REF!</v>
      </c>
      <c r="BR87" s="97" t="e">
        <f>IF(BR85&gt;#REF!, "SI", "NO")</f>
        <v>#REF!</v>
      </c>
      <c r="BS87" s="97" t="e">
        <f>IF(BS85&gt;#REF!, "SI", "NO")</f>
        <v>#REF!</v>
      </c>
      <c r="BT87" s="97" t="e">
        <f>IF(BT85&gt;#REF!, "SI", "NO")</f>
        <v>#REF!</v>
      </c>
      <c r="BU87" s="97" t="e">
        <f>IF(BU85&gt;#REF!, "SI", "NO")</f>
        <v>#REF!</v>
      </c>
      <c r="BV87" s="97" t="e">
        <f>IF(BV85&gt;#REF!, "SI", "NO")</f>
        <v>#REF!</v>
      </c>
      <c r="BW87" s="97" t="e">
        <f>IF(BW85&gt;#REF!, "SI", "NO")</f>
        <v>#REF!</v>
      </c>
      <c r="BX87" s="97" t="e">
        <f>IF(BX85&gt;#REF!, "SI", "NO")</f>
        <v>#REF!</v>
      </c>
      <c r="BY87" s="97" t="e">
        <f>IF(BY85&gt;#REF!, "SI", "NO")</f>
        <v>#REF!</v>
      </c>
      <c r="BZ87" s="97" t="e">
        <f>IF(BZ85&gt;#REF!, "SI", "NO")</f>
        <v>#REF!</v>
      </c>
      <c r="CA87" s="97" t="e">
        <f>IF(CA85&gt;#REF!, "SI", "NO")</f>
        <v>#REF!</v>
      </c>
      <c r="CB87" s="97" t="e">
        <f>IF(CB85&gt;#REF!, "SI", "NO")</f>
        <v>#REF!</v>
      </c>
      <c r="CC87" s="97" t="e">
        <f>IF(CC85&gt;#REF!, "SI", "NO")</f>
        <v>#REF!</v>
      </c>
      <c r="CD87" s="97" t="e">
        <f>IF(CD85&gt;#REF!, "SI", "NO")</f>
        <v>#REF!</v>
      </c>
      <c r="CE87" s="97" t="e">
        <f>IF(CE85&gt;#REF!, "SI", "NO")</f>
        <v>#REF!</v>
      </c>
      <c r="CF87" s="97" t="e">
        <f>IF(CF85&gt;#REF!, "SI", "NO")</f>
        <v>#REF!</v>
      </c>
      <c r="CG87" s="97" t="e">
        <f>IF(CG85&gt;#REF!, "SI", "NO")</f>
        <v>#REF!</v>
      </c>
      <c r="CH87" s="97" t="e">
        <f>IF(CH85&gt;#REF!, "SI", "NO")</f>
        <v>#REF!</v>
      </c>
      <c r="CI87" s="97" t="e">
        <f>IF(CI85&gt;#REF!, "SI", "NO")</f>
        <v>#REF!</v>
      </c>
      <c r="CJ87" s="97" t="e">
        <f>IF(CJ85&gt;#REF!, "SI", "NO")</f>
        <v>#REF!</v>
      </c>
      <c r="CK87" s="97" t="e">
        <f>IF(CK85&gt;#REF!, "SI", "NO")</f>
        <v>#REF!</v>
      </c>
      <c r="CL87" s="97" t="e">
        <f>IF(CL85&gt;#REF!, "SI", "NO")</f>
        <v>#REF!</v>
      </c>
      <c r="CM87" s="97" t="e">
        <f>IF(CM85&gt;#REF!, "SI", "NO")</f>
        <v>#REF!</v>
      </c>
      <c r="CN87" s="97" t="e">
        <f>IF(CN85&gt;#REF!, "SI", "NO")</f>
        <v>#REF!</v>
      </c>
      <c r="CO87" s="97" t="e">
        <f>IF(CO85&gt;#REF!, "SI", "NO")</f>
        <v>#REF!</v>
      </c>
      <c r="CP87" s="97" t="e">
        <f>IF(CP85&gt;#REF!, "SI", "NO")</f>
        <v>#REF!</v>
      </c>
      <c r="CQ87" s="97" t="e">
        <f>IF(CQ85&gt;#REF!, "SI", "NO")</f>
        <v>#REF!</v>
      </c>
      <c r="CR87" s="97" t="e">
        <f>IF(CR85&gt;#REF!, "SI", "NO")</f>
        <v>#REF!</v>
      </c>
      <c r="CS87" s="97" t="e">
        <f>IF(CS85&gt;#REF!, "SI", "NO")</f>
        <v>#REF!</v>
      </c>
      <c r="CT87" s="97" t="e">
        <f>IF(CT85&gt;#REF!, "SI", "NO")</f>
        <v>#REF!</v>
      </c>
      <c r="CU87" s="97" t="e">
        <f>IF(CU85&gt;#REF!, "SI", "NO")</f>
        <v>#REF!</v>
      </c>
      <c r="CV87" s="97" t="e">
        <f>IF(CV85&gt;#REF!, "SI", "NO")</f>
        <v>#REF!</v>
      </c>
      <c r="CW87" s="97" t="e">
        <f>IF(CW85&gt;#REF!, "SI", "NO")</f>
        <v>#REF!</v>
      </c>
      <c r="CX87" s="97" t="e">
        <f>IF(CX85&gt;#REF!, "SI", "NO")</f>
        <v>#REF!</v>
      </c>
      <c r="CY87" s="97" t="e">
        <f>IF(CY85&gt;#REF!, "SI", "NO")</f>
        <v>#REF!</v>
      </c>
      <c r="CZ87" s="97" t="e">
        <f>IF(CZ85&gt;#REF!, "SI", "NO")</f>
        <v>#REF!</v>
      </c>
      <c r="DA87" s="97" t="e">
        <f>IF(DA85&gt;#REF!, "SI", "NO")</f>
        <v>#REF!</v>
      </c>
      <c r="DB87" s="97" t="e">
        <f>IF(DB85&gt;#REF!, "SI", "NO")</f>
        <v>#REF!</v>
      </c>
      <c r="DC87" s="97" t="e">
        <f>IF(DC85&gt;#REF!, "SI", "NO")</f>
        <v>#REF!</v>
      </c>
      <c r="DD87" s="97" t="e">
        <f>IF(DD85&gt;#REF!, "SI", "NO")</f>
        <v>#REF!</v>
      </c>
      <c r="DE87" s="97" t="e">
        <f>IF(DE85&gt;#REF!, "SI", "NO")</f>
        <v>#REF!</v>
      </c>
      <c r="DF87" s="97" t="e">
        <f>IF(DF85&gt;#REF!, "SI", "NO")</f>
        <v>#REF!</v>
      </c>
      <c r="DG87" s="97" t="e">
        <f>IF(DG85&gt;#REF!, "SI", "NO")</f>
        <v>#REF!</v>
      </c>
      <c r="DH87" s="97" t="e">
        <f>IF(DH85&gt;#REF!, "SI", "NO")</f>
        <v>#REF!</v>
      </c>
      <c r="DI87" s="97" t="e">
        <f>IF(DI85&gt;#REF!, "SI", "NO")</f>
        <v>#REF!</v>
      </c>
      <c r="DJ87" s="97" t="e">
        <f>IF(DJ85&gt;#REF!, "SI", "NO")</f>
        <v>#REF!</v>
      </c>
      <c r="DK87" s="97" t="e">
        <f>IF(DK85&gt;#REF!, "SI", "NO")</f>
        <v>#REF!</v>
      </c>
      <c r="DL87" s="97" t="e">
        <f>IF(DL85&gt;#REF!, "SI", "NO")</f>
        <v>#REF!</v>
      </c>
      <c r="DM87" s="97" t="e">
        <f>IF(DM85&gt;#REF!, "SI", "NO")</f>
        <v>#REF!</v>
      </c>
      <c r="DN87" s="97" t="e">
        <f>IF(DN85&gt;#REF!, "SI", "NO")</f>
        <v>#REF!</v>
      </c>
      <c r="DO87" s="97" t="e">
        <f>IF(DO85&gt;#REF!, "SI", "NO")</f>
        <v>#REF!</v>
      </c>
      <c r="DP87" s="97" t="e">
        <f>IF(DP85&gt;#REF!, "SI", "NO")</f>
        <v>#REF!</v>
      </c>
      <c r="DQ87" s="97" t="e">
        <f>IF(DQ85&gt;#REF!, "SI", "NO")</f>
        <v>#REF!</v>
      </c>
      <c r="DR87" s="97" t="e">
        <f>IF(DR85&gt;#REF!, "SI", "NO")</f>
        <v>#REF!</v>
      </c>
      <c r="DS87" s="97" t="e">
        <f>IF(DS85&gt;#REF!, "SI", "NO")</f>
        <v>#REF!</v>
      </c>
      <c r="DT87" s="97" t="e">
        <f>IF(DT85&gt;#REF!, "SI", "NO")</f>
        <v>#REF!</v>
      </c>
      <c r="DU87" s="97" t="e">
        <f>IF(DU85&gt;#REF!, "SI", "NO")</f>
        <v>#REF!</v>
      </c>
      <c r="DV87" s="97" t="e">
        <f>IF(DV85&gt;#REF!, "SI", "NO")</f>
        <v>#REF!</v>
      </c>
      <c r="DW87" s="97" t="e">
        <f>IF(DW85&gt;#REF!, "SI", "NO")</f>
        <v>#REF!</v>
      </c>
      <c r="DX87" s="97" t="e">
        <f>IF(DX85&gt;#REF!, "SI", "NO")</f>
        <v>#REF!</v>
      </c>
      <c r="DY87" s="97" t="e">
        <f>IF(DY85&gt;#REF!, "SI", "NO")</f>
        <v>#REF!</v>
      </c>
      <c r="DZ87" s="97" t="e">
        <f>IF(DZ85&gt;#REF!, "SI", "NO")</f>
        <v>#REF!</v>
      </c>
      <c r="EA87" s="97" t="e">
        <f>IF(EA85&gt;#REF!, "SI", "NO")</f>
        <v>#REF!</v>
      </c>
      <c r="EB87" s="97" t="e">
        <f>IF(EB85&gt;#REF!, "SI", "NO")</f>
        <v>#REF!</v>
      </c>
      <c r="EC87" s="97" t="e">
        <f>IF(EC85&gt;#REF!, "SI", "NO")</f>
        <v>#REF!</v>
      </c>
      <c r="ED87" s="97" t="e">
        <f>IF(ED85&gt;#REF!, "SI", "NO")</f>
        <v>#REF!</v>
      </c>
      <c r="EE87" s="97" t="e">
        <f>IF(EE85&gt;#REF!, "SI", "NO")</f>
        <v>#REF!</v>
      </c>
      <c r="EF87" s="97" t="e">
        <f>IF(EF85&gt;#REF!, "SI", "NO")</f>
        <v>#REF!</v>
      </c>
      <c r="EG87" s="97" t="e">
        <f>IF(EG85&gt;#REF!, "SI", "NO")</f>
        <v>#REF!</v>
      </c>
      <c r="EH87" s="97" t="e">
        <f>IF(EH85&gt;#REF!, "SI", "NO")</f>
        <v>#REF!</v>
      </c>
      <c r="EI87" s="97" t="e">
        <f>IF(EI85&gt;#REF!, "SI", "NO")</f>
        <v>#REF!</v>
      </c>
      <c r="EJ87" s="97" t="e">
        <f>IF(EJ85&gt;#REF!, "SI", "NO")</f>
        <v>#REF!</v>
      </c>
      <c r="EK87" s="97" t="e">
        <f>IF(EK85&gt;#REF!, "SI", "NO")</f>
        <v>#REF!</v>
      </c>
      <c r="EL87" s="97" t="e">
        <f>IF(EL85&gt;#REF!, "SI", "NO")</f>
        <v>#REF!</v>
      </c>
      <c r="EM87" s="97" t="e">
        <f>IF(EM85&gt;#REF!, "SI", "NO")</f>
        <v>#REF!</v>
      </c>
      <c r="EN87" s="97" t="e">
        <f>IF(EN85&gt;#REF!, "SI", "NO")</f>
        <v>#REF!</v>
      </c>
      <c r="EO87" s="97" t="e">
        <f>IF(EO85&gt;#REF!, "SI", "NO")</f>
        <v>#REF!</v>
      </c>
      <c r="EP87" s="97" t="e">
        <f>IF(EP85&gt;#REF!, "SI", "NO")</f>
        <v>#REF!</v>
      </c>
      <c r="EQ87" s="97" t="e">
        <f>IF(EQ85&gt;#REF!, "SI", "NO")</f>
        <v>#REF!</v>
      </c>
      <c r="ER87" s="97" t="e">
        <f>IF(ER85&gt;#REF!, "SI", "NO")</f>
        <v>#REF!</v>
      </c>
      <c r="ES87" s="97" t="e">
        <f>IF(ES85&gt;#REF!, "SI", "NO")</f>
        <v>#REF!</v>
      </c>
      <c r="ET87" s="97" t="e">
        <f>IF(ET85&gt;#REF!, "SI", "NO")</f>
        <v>#REF!</v>
      </c>
      <c r="EU87" s="97" t="e">
        <f>IF(EU85&gt;#REF!, "SI", "NO")</f>
        <v>#REF!</v>
      </c>
      <c r="EV87" s="97" t="e">
        <f>IF(EV85&gt;#REF!, "SI", "NO")</f>
        <v>#REF!</v>
      </c>
      <c r="EW87" s="97" t="e">
        <f>IF(EW85&gt;#REF!, "SI", "NO")</f>
        <v>#REF!</v>
      </c>
      <c r="EX87" s="97" t="e">
        <f>IF(EX85&gt;#REF!, "SI", "NO")</f>
        <v>#REF!</v>
      </c>
      <c r="EY87" s="97" t="e">
        <f>IF(EY85&gt;#REF!, "SI", "NO")</f>
        <v>#REF!</v>
      </c>
      <c r="EZ87" s="97" t="e">
        <f>IF(EZ85&gt;#REF!, "SI", "NO")</f>
        <v>#REF!</v>
      </c>
      <c r="FA87" s="97" t="e">
        <f>IF(FA85&gt;#REF!, "SI", "NO")</f>
        <v>#REF!</v>
      </c>
      <c r="FB87" s="97" t="e">
        <f>IF(FB85&gt;#REF!, "SI", "NO")</f>
        <v>#REF!</v>
      </c>
      <c r="FC87" s="97" t="e">
        <f>IF(FC85&gt;#REF!, "SI", "NO")</f>
        <v>#REF!</v>
      </c>
      <c r="FD87" s="97" t="e">
        <f>IF(FD85&gt;#REF!, "SI", "NO")</f>
        <v>#REF!</v>
      </c>
      <c r="FE87" s="97" t="e">
        <f>IF(FE85&gt;#REF!, "SI", "NO")</f>
        <v>#REF!</v>
      </c>
      <c r="FF87" s="97" t="e">
        <f>IF(FF85&gt;#REF!, "SI", "NO")</f>
        <v>#REF!</v>
      </c>
      <c r="FG87" s="97" t="e">
        <f>IF(FG85&gt;#REF!, "SI", "NO")</f>
        <v>#REF!</v>
      </c>
      <c r="FH87" s="97" t="e">
        <f>IF(FH85&gt;#REF!, "SI", "NO")</f>
        <v>#REF!</v>
      </c>
      <c r="FI87" s="97" t="e">
        <f>IF(FI85&gt;#REF!, "SI", "NO")</f>
        <v>#REF!</v>
      </c>
      <c r="FJ87" s="97" t="e">
        <f>IF(FJ85&gt;#REF!, "SI", "NO")</f>
        <v>#REF!</v>
      </c>
      <c r="FK87" s="97" t="e">
        <f>IF(FK85&gt;#REF!, "SI", "NO")</f>
        <v>#REF!</v>
      </c>
      <c r="FL87" s="97" t="e">
        <f>IF(FL85&gt;#REF!, "SI", "NO")</f>
        <v>#REF!</v>
      </c>
      <c r="FM87" s="97" t="e">
        <f>IF(FM85&gt;#REF!, "SI", "NO")</f>
        <v>#REF!</v>
      </c>
      <c r="FN87" s="97" t="e">
        <f>IF(FN85&gt;#REF!, "SI", "NO")</f>
        <v>#REF!</v>
      </c>
      <c r="FO87" s="97" t="e">
        <f>IF(FO85&gt;#REF!, "SI", "NO")</f>
        <v>#REF!</v>
      </c>
      <c r="FP87" s="97" t="e">
        <f>IF(FP85&gt;#REF!, "SI", "NO")</f>
        <v>#REF!</v>
      </c>
      <c r="FQ87" s="97" t="e">
        <f>IF(FQ85&gt;#REF!, "SI", "NO")</f>
        <v>#REF!</v>
      </c>
      <c r="FR87" s="97" t="e">
        <f>IF(FR85&gt;#REF!, "SI", "NO")</f>
        <v>#REF!</v>
      </c>
      <c r="FS87" s="97" t="e">
        <f>IF(FS85&gt;#REF!, "SI", "NO")</f>
        <v>#REF!</v>
      </c>
      <c r="FT87" s="97" t="e">
        <f>IF(FT85&gt;#REF!, "SI", "NO")</f>
        <v>#REF!</v>
      </c>
      <c r="FU87" s="97" t="e">
        <f>IF(FU85&gt;#REF!, "SI", "NO")</f>
        <v>#REF!</v>
      </c>
      <c r="FV87" s="97" t="e">
        <f>IF(FV85&gt;#REF!, "SI", "NO")</f>
        <v>#REF!</v>
      </c>
      <c r="FW87" s="97" t="e">
        <f>IF(FW85&gt;#REF!, "SI", "NO")</f>
        <v>#REF!</v>
      </c>
      <c r="FX87" s="97" t="e">
        <f>IF(FX85&gt;#REF!, "SI", "NO")</f>
        <v>#REF!</v>
      </c>
      <c r="FY87" s="97" t="e">
        <f>IF(FY85&gt;#REF!, "SI", "NO")</f>
        <v>#REF!</v>
      </c>
      <c r="FZ87" s="97" t="e">
        <f>IF(FZ85&gt;#REF!, "SI", "NO")</f>
        <v>#REF!</v>
      </c>
      <c r="GA87" s="97" t="e">
        <f>IF(GA85&gt;#REF!, "SI", "NO")</f>
        <v>#REF!</v>
      </c>
      <c r="GB87" s="97" t="e">
        <f>IF(GB85&gt;#REF!, "SI", "NO")</f>
        <v>#REF!</v>
      </c>
      <c r="GC87" s="97" t="e">
        <f>IF(GC85&gt;#REF!, "SI", "NO")</f>
        <v>#REF!</v>
      </c>
      <c r="GD87" s="97" t="e">
        <f>IF(GD85&gt;#REF!, "SI", "NO")</f>
        <v>#REF!</v>
      </c>
      <c r="GE87" s="97" t="e">
        <f>IF(GE85&gt;#REF!, "SI", "NO")</f>
        <v>#REF!</v>
      </c>
      <c r="GF87" s="97" t="e">
        <f>IF(GF85&gt;#REF!, "SI", "NO")</f>
        <v>#REF!</v>
      </c>
      <c r="GG87" s="97" t="e">
        <f>IF(GG85&gt;#REF!, "SI", "NO")</f>
        <v>#REF!</v>
      </c>
      <c r="GH87" s="97" t="e">
        <f>IF(GH85&gt;#REF!, "SI", "NO")</f>
        <v>#REF!</v>
      </c>
      <c r="GI87" s="97" t="e">
        <f>IF(GI85&gt;#REF!, "SI", "NO")</f>
        <v>#REF!</v>
      </c>
      <c r="GJ87" s="97" t="e">
        <f>IF(GJ85&gt;#REF!, "SI", "NO")</f>
        <v>#REF!</v>
      </c>
      <c r="GK87" s="97" t="e">
        <f>IF(GK85&gt;#REF!, "SI", "NO")</f>
        <v>#REF!</v>
      </c>
      <c r="GL87" s="97" t="e">
        <f>IF(GL85&gt;#REF!, "SI", "NO")</f>
        <v>#REF!</v>
      </c>
      <c r="GM87" s="97" t="e">
        <f>IF(GM85&gt;#REF!, "SI", "NO")</f>
        <v>#REF!</v>
      </c>
      <c r="GN87" s="97" t="e">
        <f>IF(GN85&gt;#REF!, "SI", "NO")</f>
        <v>#REF!</v>
      </c>
      <c r="GO87" s="97" t="e">
        <f>IF(GO85&gt;#REF!, "SI", "NO")</f>
        <v>#REF!</v>
      </c>
      <c r="GP87" s="97" t="e">
        <f>IF(GP85&gt;#REF!, "SI", "NO")</f>
        <v>#REF!</v>
      </c>
      <c r="GQ87" s="97" t="e">
        <f>IF(GQ85&gt;#REF!, "SI", "NO")</f>
        <v>#REF!</v>
      </c>
      <c r="GR87" s="97" t="e">
        <f>IF(GR85&gt;#REF!, "SI", "NO")</f>
        <v>#REF!</v>
      </c>
      <c r="GS87" s="97" t="e">
        <f>IF(GS85&gt;#REF!, "SI", "NO")</f>
        <v>#REF!</v>
      </c>
      <c r="GT87" s="97" t="e">
        <f>IF(GT85&gt;#REF!, "SI", "NO")</f>
        <v>#REF!</v>
      </c>
      <c r="GU87" s="97" t="e">
        <f>IF(GU85&gt;#REF!, "SI", "NO")</f>
        <v>#REF!</v>
      </c>
      <c r="GV87" s="97" t="e">
        <f>IF(GV85&gt;#REF!, "SI", "NO")</f>
        <v>#REF!</v>
      </c>
      <c r="GW87" s="97" t="e">
        <f>IF(GW85&gt;#REF!, "SI", "NO")</f>
        <v>#REF!</v>
      </c>
      <c r="GX87" s="97" t="e">
        <f>IF(GX85&gt;#REF!, "SI", "NO")</f>
        <v>#REF!</v>
      </c>
      <c r="GY87" s="97" t="e">
        <f>IF(GY85&gt;#REF!, "SI", "NO")</f>
        <v>#REF!</v>
      </c>
      <c r="GZ87" s="97" t="e">
        <f>IF(GZ85&gt;#REF!, "SI", "NO")</f>
        <v>#REF!</v>
      </c>
      <c r="HA87" s="97" t="e">
        <f>IF(HA85&gt;#REF!, "SI", "NO")</f>
        <v>#REF!</v>
      </c>
      <c r="HB87" s="97" t="e">
        <f>IF(HB85&gt;#REF!, "SI", "NO")</f>
        <v>#REF!</v>
      </c>
      <c r="HC87" s="97" t="e">
        <f>IF(HC85&gt;#REF!, "SI", "NO")</f>
        <v>#REF!</v>
      </c>
      <c r="HD87" s="97" t="e">
        <f>IF(HD85&gt;#REF!, "SI", "NO")</f>
        <v>#REF!</v>
      </c>
      <c r="HE87" s="97" t="e">
        <f>IF(HE85&gt;#REF!, "SI", "NO")</f>
        <v>#REF!</v>
      </c>
      <c r="HF87" s="97" t="e">
        <f>IF(HF85&gt;#REF!, "SI", "NO")</f>
        <v>#REF!</v>
      </c>
      <c r="HG87" s="97" t="e">
        <f>IF(HG85&gt;#REF!, "SI", "NO")</f>
        <v>#REF!</v>
      </c>
      <c r="HH87" s="97" t="e">
        <f>IF(HH85&gt;#REF!, "SI", "NO")</f>
        <v>#REF!</v>
      </c>
      <c r="HI87" s="97" t="e">
        <f>IF(HI85&gt;#REF!, "SI", "NO")</f>
        <v>#REF!</v>
      </c>
      <c r="HJ87" s="97" t="e">
        <f>IF(HJ85&gt;#REF!, "SI", "NO")</f>
        <v>#REF!</v>
      </c>
      <c r="HK87" s="97" t="e">
        <f>IF(HK85&gt;#REF!, "SI", "NO")</f>
        <v>#REF!</v>
      </c>
      <c r="HL87" s="97" t="e">
        <f>IF(HL85&gt;#REF!, "SI", "NO")</f>
        <v>#REF!</v>
      </c>
      <c r="HM87" s="97" t="e">
        <f>IF(HM85&gt;#REF!, "SI", "NO")</f>
        <v>#REF!</v>
      </c>
      <c r="HN87" s="97" t="e">
        <f>IF(HN85&gt;#REF!, "SI", "NO")</f>
        <v>#REF!</v>
      </c>
      <c r="HO87" s="97" t="e">
        <f>IF(HO85&gt;#REF!, "SI", "NO")</f>
        <v>#REF!</v>
      </c>
      <c r="HP87" s="97" t="e">
        <f>IF(HP85&gt;#REF!, "SI", "NO")</f>
        <v>#REF!</v>
      </c>
      <c r="HQ87" s="97" t="e">
        <f>IF(HQ85&gt;#REF!, "SI", "NO")</f>
        <v>#REF!</v>
      </c>
      <c r="HR87" s="97" t="e">
        <f>IF(HR85&gt;#REF!, "SI", "NO")</f>
        <v>#REF!</v>
      </c>
      <c r="HS87" s="97" t="e">
        <f>IF(HS85&gt;#REF!, "SI", "NO")</f>
        <v>#REF!</v>
      </c>
      <c r="HT87" s="97" t="e">
        <f>IF(HT85&gt;#REF!, "SI", "NO")</f>
        <v>#REF!</v>
      </c>
      <c r="HU87" s="97" t="e">
        <f>IF(HU85&gt;#REF!, "SI", "NO")</f>
        <v>#REF!</v>
      </c>
      <c r="HV87" s="97" t="e">
        <f>IF(HV85&gt;#REF!, "SI", "NO")</f>
        <v>#REF!</v>
      </c>
      <c r="HW87" s="97" t="e">
        <f>IF(HW85&gt;#REF!, "SI", "NO")</f>
        <v>#REF!</v>
      </c>
      <c r="HX87" s="97" t="e">
        <f>IF(HX85&gt;#REF!, "SI", "NO")</f>
        <v>#REF!</v>
      </c>
      <c r="HY87" s="97" t="e">
        <f>IF(HY85&gt;#REF!, "SI", "NO")</f>
        <v>#REF!</v>
      </c>
      <c r="HZ87" s="97" t="e">
        <f>IF(HZ85&gt;#REF!, "SI", "NO")</f>
        <v>#REF!</v>
      </c>
      <c r="IA87" s="97" t="e">
        <f>IF(IA85&gt;#REF!, "SI", "NO")</f>
        <v>#REF!</v>
      </c>
      <c r="IB87" s="97" t="e">
        <f>IF(IB85&gt;#REF!, "SI", "NO")</f>
        <v>#REF!</v>
      </c>
      <c r="IC87" s="97" t="e">
        <f>IF(IC85&gt;#REF!, "SI", "NO")</f>
        <v>#REF!</v>
      </c>
      <c r="ID87" s="97" t="e">
        <f>IF(ID85&gt;#REF!, "SI", "NO")</f>
        <v>#REF!</v>
      </c>
      <c r="IE87" s="97" t="e">
        <f>IF(IE85&gt;#REF!, "SI", "NO")</f>
        <v>#REF!</v>
      </c>
      <c r="IF87" s="97" t="e">
        <f>IF(IF85&gt;#REF!, "SI", "NO")</f>
        <v>#REF!</v>
      </c>
      <c r="IG87" s="97" t="e">
        <f>IF(IG85&gt;#REF!, "SI", "NO")</f>
        <v>#REF!</v>
      </c>
      <c r="IH87" s="97" t="e">
        <f>IF(IH85&gt;#REF!, "SI", "NO")</f>
        <v>#REF!</v>
      </c>
      <c r="II87" s="97" t="e">
        <f>IF(II85&gt;#REF!, "SI", "NO")</f>
        <v>#REF!</v>
      </c>
    </row>
    <row r="88" spans="1:408" s="98" customFormat="1" ht="15.75" thickBot="1">
      <c r="D88" s="14" t="s">
        <v>2</v>
      </c>
      <c r="E88" s="14" t="s">
        <v>1</v>
      </c>
      <c r="F88" s="14" t="s">
        <v>3</v>
      </c>
      <c r="G88" s="14" t="s">
        <v>4</v>
      </c>
      <c r="H88" s="14" t="s">
        <v>5</v>
      </c>
      <c r="I88" s="14" t="s">
        <v>6</v>
      </c>
      <c r="J88" s="14" t="s">
        <v>7</v>
      </c>
      <c r="K88" s="14" t="s">
        <v>8</v>
      </c>
      <c r="L88" s="14" t="s">
        <v>9</v>
      </c>
      <c r="M88" s="14" t="s">
        <v>10</v>
      </c>
      <c r="N88" s="14" t="s">
        <v>11</v>
      </c>
      <c r="O88" s="14" t="s">
        <v>12</v>
      </c>
      <c r="P88" s="14" t="s">
        <v>13</v>
      </c>
      <c r="Q88" s="14" t="s">
        <v>14</v>
      </c>
      <c r="R88" s="14" t="s">
        <v>15</v>
      </c>
      <c r="S88" s="14" t="s">
        <v>16</v>
      </c>
      <c r="T88" s="14" t="s">
        <v>17</v>
      </c>
      <c r="U88" s="14" t="s">
        <v>18</v>
      </c>
      <c r="V88" s="14" t="s">
        <v>19</v>
      </c>
      <c r="W88" s="14" t="s">
        <v>20</v>
      </c>
      <c r="X88" s="14" t="s">
        <v>21</v>
      </c>
      <c r="Y88" s="14" t="s">
        <v>22</v>
      </c>
      <c r="Z88" s="14" t="s">
        <v>23</v>
      </c>
      <c r="AA88" s="14" t="s">
        <v>24</v>
      </c>
      <c r="AB88" s="14" t="s">
        <v>25</v>
      </c>
      <c r="AC88" s="14" t="s">
        <v>26</v>
      </c>
      <c r="AD88" s="14" t="s">
        <v>27</v>
      </c>
      <c r="AE88" s="14" t="s">
        <v>28</v>
      </c>
      <c r="AF88" s="14" t="s">
        <v>29</v>
      </c>
      <c r="AG88" s="14" t="s">
        <v>30</v>
      </c>
      <c r="AH88" s="14" t="s">
        <v>31</v>
      </c>
      <c r="AI88" s="14" t="s">
        <v>32</v>
      </c>
      <c r="AJ88" s="14" t="s">
        <v>33</v>
      </c>
      <c r="AK88" s="14" t="s">
        <v>34</v>
      </c>
      <c r="AL88" s="14" t="s">
        <v>35</v>
      </c>
      <c r="AM88" s="14" t="s">
        <v>36</v>
      </c>
      <c r="AN88" s="14" t="s">
        <v>37</v>
      </c>
      <c r="AO88" s="14" t="s">
        <v>38</v>
      </c>
      <c r="AP88" s="14" t="s">
        <v>39</v>
      </c>
      <c r="AQ88" s="14" t="s">
        <v>40</v>
      </c>
      <c r="AR88" s="14" t="s">
        <v>41</v>
      </c>
      <c r="AS88" s="14" t="s">
        <v>42</v>
      </c>
      <c r="AT88" s="14" t="s">
        <v>43</v>
      </c>
      <c r="AU88" s="14" t="s">
        <v>44</v>
      </c>
      <c r="AV88" s="14" t="s">
        <v>45</v>
      </c>
      <c r="AW88" s="14" t="s">
        <v>46</v>
      </c>
      <c r="AX88" s="14" t="s">
        <v>47</v>
      </c>
      <c r="AY88" s="14" t="s">
        <v>48</v>
      </c>
      <c r="AZ88" s="14" t="s">
        <v>49</v>
      </c>
      <c r="BA88" s="14" t="s">
        <v>50</v>
      </c>
      <c r="BB88" s="14" t="s">
        <v>51</v>
      </c>
      <c r="BC88" s="14" t="s">
        <v>60</v>
      </c>
      <c r="BD88" s="14" t="s">
        <v>61</v>
      </c>
      <c r="BE88" s="14" t="s">
        <v>62</v>
      </c>
      <c r="BF88" s="14" t="s">
        <v>63</v>
      </c>
      <c r="BG88" s="14" t="s">
        <v>64</v>
      </c>
      <c r="BH88" s="14" t="s">
        <v>65</v>
      </c>
      <c r="BI88" s="14" t="s">
        <v>66</v>
      </c>
      <c r="BJ88" s="14" t="s">
        <v>67</v>
      </c>
      <c r="BK88" s="14" t="s">
        <v>68</v>
      </c>
      <c r="BL88" s="14" t="s">
        <v>69</v>
      </c>
      <c r="BM88" s="14" t="s">
        <v>70</v>
      </c>
      <c r="BN88" s="14" t="s">
        <v>71</v>
      </c>
      <c r="BO88" s="14" t="s">
        <v>72</v>
      </c>
      <c r="BP88" s="14" t="s">
        <v>73</v>
      </c>
      <c r="BQ88" s="14" t="s">
        <v>74</v>
      </c>
      <c r="BR88" s="14" t="s">
        <v>75</v>
      </c>
      <c r="BS88" s="14" t="s">
        <v>76</v>
      </c>
      <c r="BT88" s="14" t="s">
        <v>77</v>
      </c>
      <c r="BU88" s="14" t="s">
        <v>78</v>
      </c>
      <c r="BV88" s="14" t="s">
        <v>79</v>
      </c>
      <c r="BW88" s="14" t="s">
        <v>80</v>
      </c>
      <c r="BX88" s="14" t="s">
        <v>81</v>
      </c>
      <c r="BY88" s="14" t="s">
        <v>82</v>
      </c>
      <c r="BZ88" s="14" t="s">
        <v>83</v>
      </c>
      <c r="CA88" s="14" t="s">
        <v>84</v>
      </c>
      <c r="CB88" s="14" t="s">
        <v>85</v>
      </c>
      <c r="CC88" s="14" t="s">
        <v>86</v>
      </c>
      <c r="CD88" s="14" t="s">
        <v>87</v>
      </c>
      <c r="CE88" s="14" t="s">
        <v>88</v>
      </c>
      <c r="CF88" s="14" t="s">
        <v>89</v>
      </c>
      <c r="CG88" s="14" t="s">
        <v>90</v>
      </c>
      <c r="CH88" s="14" t="s">
        <v>91</v>
      </c>
      <c r="CI88" s="14" t="s">
        <v>92</v>
      </c>
      <c r="CJ88" s="14" t="s">
        <v>93</v>
      </c>
      <c r="CK88" s="14" t="s">
        <v>94</v>
      </c>
      <c r="CL88" s="14" t="s">
        <v>95</v>
      </c>
      <c r="CM88" s="14" t="s">
        <v>96</v>
      </c>
      <c r="CN88" s="14" t="s">
        <v>97</v>
      </c>
      <c r="CO88" s="14" t="s">
        <v>98</v>
      </c>
      <c r="CP88" s="14" t="s">
        <v>99</v>
      </c>
      <c r="CQ88" s="14" t="s">
        <v>100</v>
      </c>
      <c r="CR88" s="14" t="s">
        <v>101</v>
      </c>
      <c r="CS88" s="14" t="s">
        <v>102</v>
      </c>
      <c r="CT88" s="14" t="s">
        <v>103</v>
      </c>
      <c r="CU88" s="14" t="s">
        <v>104</v>
      </c>
      <c r="CV88" s="14" t="s">
        <v>105</v>
      </c>
      <c r="CW88" s="14" t="s">
        <v>106</v>
      </c>
      <c r="CX88" s="14" t="s">
        <v>107</v>
      </c>
      <c r="CY88" s="14" t="s">
        <v>108</v>
      </c>
      <c r="CZ88" s="14" t="s">
        <v>109</v>
      </c>
      <c r="DA88" s="14" t="s">
        <v>110</v>
      </c>
      <c r="DB88" s="14" t="s">
        <v>111</v>
      </c>
      <c r="DC88" s="14" t="s">
        <v>112</v>
      </c>
      <c r="DD88" s="14" t="s">
        <v>113</v>
      </c>
      <c r="DE88" s="14" t="s">
        <v>114</v>
      </c>
      <c r="DF88" s="14" t="s">
        <v>115</v>
      </c>
      <c r="DG88" s="14" t="s">
        <v>116</v>
      </c>
      <c r="DH88" s="14" t="s">
        <v>117</v>
      </c>
      <c r="DI88" s="14" t="s">
        <v>118</v>
      </c>
      <c r="DJ88" s="14" t="s">
        <v>119</v>
      </c>
      <c r="DK88" s="14" t="s">
        <v>120</v>
      </c>
      <c r="DL88" s="14" t="s">
        <v>121</v>
      </c>
      <c r="DM88" s="14" t="s">
        <v>122</v>
      </c>
      <c r="DN88" s="14" t="s">
        <v>123</v>
      </c>
      <c r="DO88" s="14" t="s">
        <v>124</v>
      </c>
      <c r="DP88" s="14" t="s">
        <v>125</v>
      </c>
      <c r="DQ88" s="14" t="s">
        <v>126</v>
      </c>
      <c r="DR88" s="14" t="s">
        <v>127</v>
      </c>
      <c r="DS88" s="14" t="s">
        <v>128</v>
      </c>
      <c r="DT88" s="14" t="s">
        <v>129</v>
      </c>
      <c r="DU88" s="14" t="s">
        <v>130</v>
      </c>
      <c r="DV88" s="14" t="s">
        <v>131</v>
      </c>
      <c r="DW88" s="14" t="s">
        <v>132</v>
      </c>
      <c r="DX88" s="14" t="s">
        <v>133</v>
      </c>
      <c r="DY88" s="14" t="s">
        <v>134</v>
      </c>
      <c r="DZ88" s="14" t="s">
        <v>135</v>
      </c>
      <c r="EA88" s="14" t="s">
        <v>136</v>
      </c>
      <c r="EB88" s="14" t="s">
        <v>137</v>
      </c>
      <c r="EC88" s="14" t="s">
        <v>138</v>
      </c>
      <c r="ED88" s="14" t="s">
        <v>139</v>
      </c>
      <c r="EE88" s="14" t="s">
        <v>140</v>
      </c>
      <c r="EF88" s="14" t="s">
        <v>141</v>
      </c>
      <c r="EG88" s="14" t="s">
        <v>142</v>
      </c>
      <c r="EH88" s="14" t="s">
        <v>143</v>
      </c>
      <c r="EI88" s="14" t="s">
        <v>144</v>
      </c>
      <c r="EJ88" s="14" t="s">
        <v>145</v>
      </c>
      <c r="EK88" s="14" t="s">
        <v>146</v>
      </c>
      <c r="EL88" s="14" t="s">
        <v>147</v>
      </c>
      <c r="EM88" s="14" t="s">
        <v>148</v>
      </c>
      <c r="EN88" s="14" t="s">
        <v>149</v>
      </c>
      <c r="EO88" s="14" t="s">
        <v>150</v>
      </c>
      <c r="EP88" s="14" t="s">
        <v>151</v>
      </c>
      <c r="EQ88" s="14" t="s">
        <v>152</v>
      </c>
      <c r="ER88" s="14" t="s">
        <v>153</v>
      </c>
      <c r="ES88" s="14" t="s">
        <v>154</v>
      </c>
      <c r="ET88" s="14" t="s">
        <v>155</v>
      </c>
      <c r="EU88" s="14" t="s">
        <v>156</v>
      </c>
      <c r="EV88" s="14" t="s">
        <v>157</v>
      </c>
      <c r="EW88" s="14" t="s">
        <v>158</v>
      </c>
      <c r="EX88" s="14" t="s">
        <v>159</v>
      </c>
      <c r="EY88" s="14" t="s">
        <v>160</v>
      </c>
      <c r="EZ88" s="14" t="s">
        <v>161</v>
      </c>
      <c r="FA88" s="14" t="s">
        <v>162</v>
      </c>
      <c r="FB88" s="14" t="s">
        <v>163</v>
      </c>
      <c r="FC88" s="14" t="s">
        <v>164</v>
      </c>
      <c r="FD88" s="14" t="s">
        <v>165</v>
      </c>
      <c r="FE88" s="14" t="s">
        <v>166</v>
      </c>
      <c r="FF88" s="14" t="s">
        <v>167</v>
      </c>
      <c r="FG88" s="14" t="s">
        <v>168</v>
      </c>
      <c r="FH88" s="14" t="s">
        <v>169</v>
      </c>
      <c r="FI88" s="14" t="s">
        <v>170</v>
      </c>
      <c r="FJ88" s="14" t="s">
        <v>171</v>
      </c>
      <c r="FK88" s="14" t="s">
        <v>172</v>
      </c>
      <c r="FL88" s="14" t="s">
        <v>173</v>
      </c>
      <c r="FM88" s="14" t="s">
        <v>174</v>
      </c>
      <c r="FN88" s="14" t="s">
        <v>175</v>
      </c>
      <c r="FO88" s="14" t="s">
        <v>176</v>
      </c>
      <c r="FP88" s="14" t="s">
        <v>177</v>
      </c>
      <c r="FQ88" s="14" t="s">
        <v>178</v>
      </c>
      <c r="FR88" s="14" t="s">
        <v>179</v>
      </c>
      <c r="FS88" s="14" t="s">
        <v>180</v>
      </c>
      <c r="FT88" s="14" t="s">
        <v>181</v>
      </c>
      <c r="FU88" s="14" t="s">
        <v>182</v>
      </c>
      <c r="FV88" s="14" t="s">
        <v>183</v>
      </c>
      <c r="FW88" s="14" t="s">
        <v>184</v>
      </c>
      <c r="FX88" s="14" t="s">
        <v>185</v>
      </c>
      <c r="FY88" s="14" t="s">
        <v>186</v>
      </c>
      <c r="FZ88" s="14" t="s">
        <v>187</v>
      </c>
      <c r="GA88" s="14" t="s">
        <v>188</v>
      </c>
      <c r="GB88" s="14" t="s">
        <v>189</v>
      </c>
      <c r="GC88" s="14" t="s">
        <v>190</v>
      </c>
      <c r="GD88" s="14" t="s">
        <v>191</v>
      </c>
      <c r="GE88" s="14" t="s">
        <v>192</v>
      </c>
      <c r="GF88" s="14" t="s">
        <v>193</v>
      </c>
      <c r="GG88" s="14" t="s">
        <v>194</v>
      </c>
      <c r="GH88" s="14" t="s">
        <v>195</v>
      </c>
      <c r="GI88" s="14" t="s">
        <v>196</v>
      </c>
      <c r="GJ88" s="14" t="s">
        <v>197</v>
      </c>
      <c r="GK88" s="14" t="s">
        <v>198</v>
      </c>
      <c r="GL88" s="14" t="s">
        <v>199</v>
      </c>
      <c r="GM88" s="14" t="s">
        <v>200</v>
      </c>
      <c r="GN88" s="14" t="s">
        <v>201</v>
      </c>
      <c r="GO88" s="14" t="s">
        <v>202</v>
      </c>
      <c r="GP88" s="14" t="s">
        <v>203</v>
      </c>
      <c r="GQ88" s="14" t="s">
        <v>204</v>
      </c>
      <c r="GR88" s="14" t="s">
        <v>205</v>
      </c>
      <c r="GS88" s="14" t="s">
        <v>206</v>
      </c>
      <c r="GT88" s="14" t="s">
        <v>207</v>
      </c>
      <c r="GU88" s="14" t="s">
        <v>208</v>
      </c>
      <c r="GV88" s="14" t="s">
        <v>209</v>
      </c>
      <c r="GW88" s="14" t="s">
        <v>210</v>
      </c>
      <c r="GX88" s="14" t="s">
        <v>211</v>
      </c>
      <c r="GY88" s="14" t="s">
        <v>212</v>
      </c>
      <c r="GZ88" s="14" t="s">
        <v>213</v>
      </c>
      <c r="HA88" s="14" t="s">
        <v>214</v>
      </c>
      <c r="HB88" s="14" t="s">
        <v>215</v>
      </c>
      <c r="HC88" s="14" t="s">
        <v>216</v>
      </c>
      <c r="HD88" s="14" t="s">
        <v>217</v>
      </c>
      <c r="HE88" s="14" t="s">
        <v>218</v>
      </c>
      <c r="HF88" s="14" t="s">
        <v>219</v>
      </c>
      <c r="HG88" s="14" t="s">
        <v>220</v>
      </c>
      <c r="HH88" s="14" t="s">
        <v>221</v>
      </c>
      <c r="HI88" s="14" t="s">
        <v>222</v>
      </c>
      <c r="HJ88" s="14" t="s">
        <v>223</v>
      </c>
      <c r="HK88" s="14" t="s">
        <v>224</v>
      </c>
      <c r="HL88" s="14" t="s">
        <v>225</v>
      </c>
      <c r="HM88" s="14" t="s">
        <v>226</v>
      </c>
      <c r="HN88" s="14" t="s">
        <v>227</v>
      </c>
      <c r="HO88" s="14" t="s">
        <v>228</v>
      </c>
      <c r="HP88" s="14" t="s">
        <v>229</v>
      </c>
      <c r="HQ88" s="14" t="s">
        <v>230</v>
      </c>
      <c r="HR88" s="14" t="s">
        <v>231</v>
      </c>
      <c r="HS88" s="14" t="s">
        <v>232</v>
      </c>
      <c r="HT88" s="14" t="s">
        <v>233</v>
      </c>
      <c r="HU88" s="14" t="s">
        <v>234</v>
      </c>
      <c r="HV88" s="14" t="s">
        <v>235</v>
      </c>
      <c r="HW88" s="14" t="s">
        <v>236</v>
      </c>
      <c r="HX88" s="14" t="s">
        <v>237</v>
      </c>
      <c r="HY88" s="14" t="s">
        <v>238</v>
      </c>
      <c r="HZ88" s="14" t="s">
        <v>239</v>
      </c>
      <c r="IA88" s="14" t="s">
        <v>240</v>
      </c>
      <c r="IB88" s="14" t="s">
        <v>241</v>
      </c>
      <c r="IC88" s="14" t="s">
        <v>242</v>
      </c>
      <c r="ID88" s="14" t="s">
        <v>243</v>
      </c>
      <c r="IE88" s="14" t="s">
        <v>244</v>
      </c>
      <c r="IF88" s="14" t="s">
        <v>245</v>
      </c>
      <c r="IG88" s="14" t="s">
        <v>246</v>
      </c>
      <c r="IH88" s="14" t="s">
        <v>247</v>
      </c>
      <c r="II88" s="14" t="s">
        <v>248</v>
      </c>
      <c r="IJ88" s="14" t="s">
        <v>254</v>
      </c>
      <c r="IK88" s="14" t="s">
        <v>255</v>
      </c>
      <c r="IL88" s="14" t="s">
        <v>256</v>
      </c>
      <c r="IM88" s="14" t="s">
        <v>257</v>
      </c>
      <c r="IN88" s="14" t="s">
        <v>258</v>
      </c>
      <c r="IO88" s="14" t="s">
        <v>259</v>
      </c>
      <c r="IP88" s="14" t="s">
        <v>260</v>
      </c>
      <c r="IQ88" s="14" t="s">
        <v>261</v>
      </c>
      <c r="IR88" s="14" t="s">
        <v>262</v>
      </c>
      <c r="IS88" s="14" t="s">
        <v>263</v>
      </c>
      <c r="IT88" s="14" t="s">
        <v>264</v>
      </c>
      <c r="IU88" s="14" t="s">
        <v>265</v>
      </c>
      <c r="IV88" s="14" t="s">
        <v>266</v>
      </c>
      <c r="IW88" s="14" t="s">
        <v>267</v>
      </c>
      <c r="IX88" s="14" t="s">
        <v>268</v>
      </c>
      <c r="IY88" s="14" t="s">
        <v>269</v>
      </c>
      <c r="IZ88" s="14" t="s">
        <v>270</v>
      </c>
      <c r="JA88" s="14" t="s">
        <v>271</v>
      </c>
      <c r="JB88" s="14" t="s">
        <v>272</v>
      </c>
      <c r="JC88" s="14" t="s">
        <v>273</v>
      </c>
      <c r="JD88" s="14" t="s">
        <v>274</v>
      </c>
      <c r="JE88" s="14" t="s">
        <v>275</v>
      </c>
      <c r="JF88" s="14" t="s">
        <v>276</v>
      </c>
      <c r="JG88" s="14" t="s">
        <v>277</v>
      </c>
      <c r="JH88" s="14" t="s">
        <v>278</v>
      </c>
      <c r="JI88" s="14" t="s">
        <v>279</v>
      </c>
      <c r="JJ88" s="14" t="s">
        <v>280</v>
      </c>
      <c r="JK88" s="14" t="s">
        <v>281</v>
      </c>
      <c r="JL88" s="14" t="s">
        <v>282</v>
      </c>
      <c r="JM88" s="14" t="s">
        <v>283</v>
      </c>
      <c r="JN88" s="14" t="s">
        <v>284</v>
      </c>
      <c r="JO88" s="14" t="s">
        <v>285</v>
      </c>
      <c r="JP88" s="14" t="s">
        <v>286</v>
      </c>
      <c r="JQ88" s="14" t="s">
        <v>287</v>
      </c>
      <c r="JR88" s="14" t="s">
        <v>288</v>
      </c>
      <c r="JS88" s="14" t="s">
        <v>289</v>
      </c>
      <c r="JT88" s="14" t="s">
        <v>290</v>
      </c>
      <c r="JU88" s="14" t="s">
        <v>291</v>
      </c>
      <c r="JV88" s="14" t="s">
        <v>292</v>
      </c>
      <c r="JW88" s="14" t="s">
        <v>293</v>
      </c>
      <c r="JX88" s="14" t="s">
        <v>294</v>
      </c>
      <c r="JY88" s="14" t="s">
        <v>295</v>
      </c>
      <c r="JZ88" s="14" t="s">
        <v>296</v>
      </c>
      <c r="KA88" s="14" t="s">
        <v>297</v>
      </c>
      <c r="KB88" s="14" t="s">
        <v>298</v>
      </c>
      <c r="KC88" s="14" t="s">
        <v>299</v>
      </c>
      <c r="KD88" s="14" t="s">
        <v>300</v>
      </c>
      <c r="KE88" s="14" t="s">
        <v>301</v>
      </c>
      <c r="KF88" s="14" t="s">
        <v>302</v>
      </c>
      <c r="KG88" s="14" t="s">
        <v>303</v>
      </c>
      <c r="KH88" s="14" t="s">
        <v>304</v>
      </c>
      <c r="KI88" s="14" t="s">
        <v>305</v>
      </c>
      <c r="KJ88" s="14" t="s">
        <v>306</v>
      </c>
      <c r="KK88" s="14" t="s">
        <v>307</v>
      </c>
      <c r="KL88" s="14" t="s">
        <v>308</v>
      </c>
      <c r="KM88" s="14" t="s">
        <v>309</v>
      </c>
      <c r="KN88" s="14" t="s">
        <v>310</v>
      </c>
      <c r="KO88" s="14" t="s">
        <v>311</v>
      </c>
      <c r="KP88" s="14" t="s">
        <v>312</v>
      </c>
      <c r="KQ88" s="14" t="s">
        <v>313</v>
      </c>
      <c r="KR88" s="14" t="s">
        <v>314</v>
      </c>
      <c r="KS88" s="14" t="s">
        <v>315</v>
      </c>
      <c r="KT88" s="14" t="s">
        <v>316</v>
      </c>
      <c r="KU88" s="14" t="s">
        <v>317</v>
      </c>
      <c r="KV88" s="14" t="s">
        <v>318</v>
      </c>
      <c r="KW88" s="14" t="s">
        <v>319</v>
      </c>
      <c r="KX88" s="14" t="s">
        <v>320</v>
      </c>
      <c r="KY88" s="14" t="s">
        <v>321</v>
      </c>
      <c r="KZ88" s="14" t="s">
        <v>322</v>
      </c>
      <c r="LA88" s="14" t="s">
        <v>323</v>
      </c>
      <c r="LB88" s="14" t="s">
        <v>324</v>
      </c>
      <c r="LC88" s="14" t="s">
        <v>325</v>
      </c>
      <c r="LD88" s="14" t="s">
        <v>326</v>
      </c>
      <c r="LE88" s="14" t="s">
        <v>327</v>
      </c>
      <c r="LF88" s="14" t="s">
        <v>328</v>
      </c>
      <c r="LG88" s="14" t="s">
        <v>329</v>
      </c>
      <c r="LH88" s="14" t="s">
        <v>330</v>
      </c>
      <c r="LI88" s="14" t="s">
        <v>331</v>
      </c>
      <c r="LJ88" s="14" t="s">
        <v>332</v>
      </c>
      <c r="LK88" s="14" t="s">
        <v>333</v>
      </c>
      <c r="LL88" s="14" t="s">
        <v>334</v>
      </c>
      <c r="LM88" s="14" t="s">
        <v>335</v>
      </c>
      <c r="LN88" s="14" t="s">
        <v>336</v>
      </c>
      <c r="LO88" s="14" t="s">
        <v>337</v>
      </c>
      <c r="LP88" s="14" t="s">
        <v>338</v>
      </c>
      <c r="LQ88" s="14" t="s">
        <v>339</v>
      </c>
      <c r="LR88" s="14" t="s">
        <v>340</v>
      </c>
      <c r="LS88" s="14" t="s">
        <v>341</v>
      </c>
      <c r="LT88" s="14" t="s">
        <v>342</v>
      </c>
      <c r="LU88" s="14" t="s">
        <v>343</v>
      </c>
      <c r="LV88" s="14" t="s">
        <v>344</v>
      </c>
      <c r="LW88" s="14" t="s">
        <v>345</v>
      </c>
      <c r="LX88" s="14" t="s">
        <v>346</v>
      </c>
      <c r="LY88" s="14" t="s">
        <v>347</v>
      </c>
      <c r="LZ88" s="14" t="s">
        <v>348</v>
      </c>
      <c r="MA88" s="14" t="s">
        <v>349</v>
      </c>
      <c r="MB88" s="14" t="s">
        <v>350</v>
      </c>
      <c r="MC88" s="14" t="s">
        <v>351</v>
      </c>
      <c r="MD88" s="14" t="s">
        <v>352</v>
      </c>
      <c r="ME88" s="14" t="s">
        <v>353</v>
      </c>
      <c r="MF88" s="14" t="s">
        <v>354</v>
      </c>
      <c r="MG88" s="14" t="s">
        <v>355</v>
      </c>
      <c r="MH88" s="14" t="s">
        <v>356</v>
      </c>
      <c r="MI88" s="14" t="s">
        <v>357</v>
      </c>
      <c r="MJ88" s="14" t="s">
        <v>358</v>
      </c>
      <c r="MK88" s="14" t="s">
        <v>359</v>
      </c>
      <c r="ML88" s="14" t="s">
        <v>360</v>
      </c>
      <c r="MM88" s="14" t="s">
        <v>361</v>
      </c>
      <c r="MN88" s="14" t="s">
        <v>362</v>
      </c>
      <c r="MO88" s="14" t="s">
        <v>363</v>
      </c>
      <c r="MP88" s="14" t="s">
        <v>364</v>
      </c>
      <c r="MQ88" s="14" t="s">
        <v>365</v>
      </c>
      <c r="MR88" s="14" t="s">
        <v>366</v>
      </c>
      <c r="MS88" s="14" t="s">
        <v>367</v>
      </c>
      <c r="MT88" s="14" t="s">
        <v>368</v>
      </c>
      <c r="MU88" s="14" t="s">
        <v>369</v>
      </c>
      <c r="MV88" s="14" t="s">
        <v>370</v>
      </c>
      <c r="MW88" s="14" t="s">
        <v>371</v>
      </c>
      <c r="MX88" s="14" t="s">
        <v>372</v>
      </c>
      <c r="MY88" s="14" t="s">
        <v>373</v>
      </c>
      <c r="MZ88" s="14" t="s">
        <v>374</v>
      </c>
      <c r="NA88" s="14" t="s">
        <v>375</v>
      </c>
      <c r="NB88" s="14" t="s">
        <v>376</v>
      </c>
      <c r="NC88" s="14" t="s">
        <v>377</v>
      </c>
      <c r="ND88" s="14" t="s">
        <v>378</v>
      </c>
      <c r="NE88" s="14" t="s">
        <v>379</v>
      </c>
      <c r="NF88" s="14" t="s">
        <v>380</v>
      </c>
      <c r="NG88" s="14" t="s">
        <v>381</v>
      </c>
      <c r="NH88" s="14" t="s">
        <v>382</v>
      </c>
      <c r="NI88" s="14" t="s">
        <v>383</v>
      </c>
      <c r="NJ88" s="14" t="s">
        <v>384</v>
      </c>
      <c r="NK88" s="14" t="s">
        <v>385</v>
      </c>
      <c r="NL88" s="14" t="s">
        <v>386</v>
      </c>
      <c r="NM88" s="14" t="s">
        <v>387</v>
      </c>
      <c r="NN88" s="14" t="s">
        <v>388</v>
      </c>
      <c r="NO88" s="14" t="s">
        <v>389</v>
      </c>
      <c r="NP88" s="14" t="s">
        <v>390</v>
      </c>
      <c r="NQ88" s="14" t="s">
        <v>391</v>
      </c>
      <c r="NR88" s="14" t="s">
        <v>392</v>
      </c>
      <c r="NS88" s="14" t="s">
        <v>393</v>
      </c>
      <c r="NT88" s="14" t="s">
        <v>394</v>
      </c>
      <c r="NU88" s="14" t="s">
        <v>395</v>
      </c>
      <c r="NV88" s="14" t="s">
        <v>396</v>
      </c>
      <c r="NW88" s="14" t="s">
        <v>397</v>
      </c>
      <c r="NX88" s="14" t="s">
        <v>398</v>
      </c>
      <c r="NY88" s="14" t="s">
        <v>399</v>
      </c>
      <c r="NZ88" s="14" t="s">
        <v>400</v>
      </c>
      <c r="OA88" s="14" t="s">
        <v>401</v>
      </c>
      <c r="OB88" s="14" t="s">
        <v>402</v>
      </c>
      <c r="OC88" s="14" t="s">
        <v>403</v>
      </c>
      <c r="OD88" s="14" t="s">
        <v>404</v>
      </c>
      <c r="OE88" s="14" t="s">
        <v>405</v>
      </c>
      <c r="OF88" s="14" t="s">
        <v>406</v>
      </c>
      <c r="OG88" s="14" t="s">
        <v>407</v>
      </c>
      <c r="OH88" s="14" t="s">
        <v>408</v>
      </c>
      <c r="OI88" s="14" t="s">
        <v>409</v>
      </c>
      <c r="OJ88" s="14" t="s">
        <v>410</v>
      </c>
      <c r="OK88" s="14" t="s">
        <v>411</v>
      </c>
      <c r="OL88" s="14" t="s">
        <v>412</v>
      </c>
      <c r="OM88" s="14" t="s">
        <v>413</v>
      </c>
      <c r="ON88" s="14" t="s">
        <v>414</v>
      </c>
      <c r="OO88" s="14" t="s">
        <v>415</v>
      </c>
      <c r="OP88" s="14" t="s">
        <v>416</v>
      </c>
      <c r="OQ88" s="14" t="s">
        <v>417</v>
      </c>
      <c r="OR88" s="14" t="s">
        <v>418</v>
      </c>
    </row>
    <row r="89" spans="1:408" s="350" customFormat="1" ht="20.25" customHeight="1" thickBot="1">
      <c r="A89" s="348" t="s">
        <v>788</v>
      </c>
      <c r="B89" s="349"/>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c r="CO89" s="351"/>
      <c r="CP89" s="351"/>
      <c r="CQ89" s="351"/>
      <c r="CR89" s="351"/>
      <c r="CS89" s="351"/>
      <c r="CT89" s="351"/>
      <c r="CU89" s="351"/>
      <c r="CV89" s="351"/>
      <c r="CW89" s="351"/>
      <c r="CX89" s="351"/>
      <c r="CY89" s="351"/>
      <c r="CZ89" s="351"/>
      <c r="DA89" s="351"/>
      <c r="DB89" s="351"/>
      <c r="DC89" s="351"/>
      <c r="DD89" s="351"/>
      <c r="DE89" s="351"/>
      <c r="DF89" s="351"/>
      <c r="DG89" s="351"/>
      <c r="DH89" s="351"/>
      <c r="DI89" s="351"/>
      <c r="DJ89" s="351"/>
      <c r="DK89" s="351"/>
      <c r="DL89" s="351"/>
      <c r="DM89" s="351"/>
      <c r="DN89" s="351"/>
      <c r="DO89" s="351"/>
      <c r="DP89" s="351"/>
      <c r="DQ89" s="351"/>
      <c r="DR89" s="351"/>
      <c r="DS89" s="351"/>
      <c r="DT89" s="351"/>
      <c r="DU89" s="351"/>
      <c r="DV89" s="351"/>
      <c r="DW89" s="351"/>
      <c r="DX89" s="351"/>
      <c r="DY89" s="351"/>
      <c r="DZ89" s="351"/>
      <c r="EA89" s="351"/>
      <c r="EB89" s="351"/>
      <c r="EC89" s="351"/>
      <c r="ED89" s="351"/>
      <c r="EE89" s="351"/>
      <c r="EF89" s="351"/>
      <c r="EG89" s="351"/>
      <c r="EH89" s="351"/>
      <c r="EI89" s="351"/>
      <c r="EJ89" s="351"/>
      <c r="EK89" s="351"/>
      <c r="EL89" s="351"/>
      <c r="EM89" s="351"/>
      <c r="EN89" s="351"/>
      <c r="EO89" s="351"/>
      <c r="EP89" s="351"/>
      <c r="EQ89" s="351"/>
      <c r="ER89" s="351"/>
      <c r="ES89" s="351"/>
      <c r="ET89" s="351"/>
      <c r="EU89" s="351"/>
      <c r="EV89" s="351"/>
      <c r="EW89" s="351"/>
      <c r="EX89" s="351"/>
      <c r="EY89" s="351"/>
      <c r="EZ89" s="351"/>
      <c r="FA89" s="351"/>
      <c r="FB89" s="351"/>
      <c r="FC89" s="351"/>
      <c r="FD89" s="351"/>
      <c r="FE89" s="351"/>
      <c r="FF89" s="351"/>
      <c r="FG89" s="351"/>
      <c r="FH89" s="351"/>
      <c r="FI89" s="351"/>
      <c r="FJ89" s="351"/>
      <c r="FK89" s="351"/>
      <c r="FL89" s="351"/>
      <c r="FM89" s="351"/>
      <c r="FN89" s="351"/>
      <c r="FO89" s="351"/>
      <c r="FP89" s="351"/>
      <c r="FQ89" s="351"/>
      <c r="FR89" s="351"/>
      <c r="FS89" s="351"/>
      <c r="FT89" s="351"/>
      <c r="FU89" s="351"/>
      <c r="FV89" s="351"/>
      <c r="FW89" s="351"/>
      <c r="FX89" s="351"/>
      <c r="FY89" s="351"/>
      <c r="FZ89" s="351"/>
      <c r="GA89" s="351"/>
      <c r="GB89" s="351"/>
      <c r="GC89" s="351"/>
      <c r="GD89" s="351"/>
      <c r="GE89" s="351"/>
      <c r="GF89" s="351"/>
      <c r="GG89" s="351"/>
      <c r="GH89" s="351"/>
      <c r="GI89" s="351"/>
      <c r="GJ89" s="351"/>
      <c r="GK89" s="351"/>
      <c r="GL89" s="351"/>
      <c r="GM89" s="351"/>
      <c r="GN89" s="351"/>
      <c r="GO89" s="351"/>
      <c r="GP89" s="351"/>
      <c r="GQ89" s="351"/>
      <c r="GR89" s="351"/>
      <c r="GS89" s="351"/>
      <c r="GT89" s="351"/>
      <c r="GU89" s="351"/>
      <c r="GV89" s="351"/>
      <c r="GW89" s="351"/>
      <c r="GX89" s="351"/>
      <c r="GY89" s="351"/>
      <c r="GZ89" s="351"/>
      <c r="HA89" s="351"/>
      <c r="HB89" s="351"/>
      <c r="HC89" s="351"/>
      <c r="HD89" s="351"/>
      <c r="HE89" s="351"/>
      <c r="HF89" s="351"/>
      <c r="HG89" s="351"/>
      <c r="HH89" s="351"/>
      <c r="HI89" s="351"/>
      <c r="HJ89" s="351"/>
      <c r="HK89" s="351"/>
      <c r="HL89" s="351"/>
      <c r="HM89" s="351"/>
      <c r="HN89" s="351"/>
      <c r="HO89" s="351"/>
      <c r="HP89" s="351"/>
      <c r="HQ89" s="351"/>
      <c r="HR89" s="351"/>
      <c r="HS89" s="351"/>
      <c r="HT89" s="351"/>
      <c r="HU89" s="351"/>
      <c r="HV89" s="351"/>
      <c r="HW89" s="351"/>
      <c r="HX89" s="351"/>
      <c r="HY89" s="351"/>
      <c r="HZ89" s="351"/>
      <c r="IA89" s="351"/>
      <c r="IB89" s="351"/>
      <c r="IC89" s="351"/>
      <c r="ID89" s="351"/>
      <c r="IE89" s="351"/>
      <c r="IF89" s="351"/>
      <c r="IG89" s="351"/>
      <c r="IH89" s="351"/>
      <c r="II89" s="351"/>
      <c r="IJ89" s="352"/>
      <c r="IK89" s="352"/>
      <c r="IL89" s="352"/>
      <c r="IM89" s="352"/>
      <c r="IN89" s="352"/>
      <c r="IO89" s="352"/>
      <c r="IP89" s="352"/>
      <c r="IQ89" s="352"/>
      <c r="IR89" s="352"/>
      <c r="IS89" s="352"/>
      <c r="IT89" s="352"/>
      <c r="IU89" s="352"/>
      <c r="IV89" s="352"/>
      <c r="IW89" s="352"/>
      <c r="IX89" s="352"/>
      <c r="IY89" s="352"/>
      <c r="IZ89" s="352"/>
      <c r="JA89" s="352"/>
      <c r="JB89" s="352"/>
      <c r="JC89" s="352"/>
      <c r="JD89" s="352"/>
      <c r="JE89" s="352"/>
      <c r="JF89" s="352"/>
      <c r="JG89" s="352"/>
      <c r="JH89" s="352"/>
      <c r="JI89" s="352"/>
      <c r="JJ89" s="352"/>
      <c r="JK89" s="352"/>
      <c r="JL89" s="352"/>
      <c r="JM89" s="352"/>
      <c r="JN89" s="352"/>
      <c r="JO89" s="352"/>
      <c r="JP89" s="352"/>
      <c r="JQ89" s="352"/>
      <c r="JR89" s="352"/>
      <c r="JS89" s="352"/>
      <c r="JT89" s="352"/>
      <c r="JU89" s="352"/>
      <c r="JV89" s="352"/>
      <c r="JW89" s="352"/>
      <c r="JX89" s="352"/>
      <c r="JY89" s="352"/>
      <c r="JZ89" s="352"/>
      <c r="KA89" s="352"/>
      <c r="KB89" s="352"/>
      <c r="KC89" s="352"/>
      <c r="KD89" s="352"/>
      <c r="KE89" s="352"/>
      <c r="KF89" s="352"/>
      <c r="KG89" s="352"/>
      <c r="KH89" s="352"/>
      <c r="KI89" s="352"/>
      <c r="KJ89" s="352"/>
      <c r="KK89" s="352"/>
      <c r="KL89" s="352"/>
      <c r="KM89" s="352"/>
      <c r="KN89" s="352"/>
      <c r="KO89" s="352"/>
      <c r="KP89" s="352"/>
      <c r="KQ89" s="352"/>
      <c r="KR89" s="352"/>
      <c r="KS89" s="352"/>
      <c r="KT89" s="352"/>
      <c r="KU89" s="352"/>
      <c r="KV89" s="352"/>
      <c r="KW89" s="352"/>
      <c r="KX89" s="352"/>
      <c r="KY89" s="352"/>
      <c r="KZ89" s="352"/>
      <c r="LA89" s="352"/>
      <c r="LB89" s="352"/>
      <c r="LC89" s="352"/>
      <c r="LD89" s="352"/>
      <c r="LE89" s="352"/>
      <c r="LF89" s="352"/>
      <c r="LG89" s="352"/>
      <c r="LH89" s="352"/>
      <c r="LI89" s="352"/>
      <c r="LJ89" s="352"/>
      <c r="LK89" s="352"/>
      <c r="LL89" s="352"/>
      <c r="LM89" s="352"/>
      <c r="LN89" s="352"/>
      <c r="LO89" s="352"/>
      <c r="LP89" s="352"/>
      <c r="LQ89" s="352"/>
      <c r="LR89" s="352"/>
      <c r="LS89" s="352"/>
      <c r="LT89" s="352"/>
      <c r="LU89" s="352"/>
      <c r="LV89" s="352"/>
      <c r="LW89" s="352"/>
      <c r="LX89" s="352"/>
      <c r="LY89" s="352"/>
      <c r="LZ89" s="352"/>
      <c r="MA89" s="352"/>
      <c r="MB89" s="352"/>
      <c r="MC89" s="352"/>
      <c r="MD89" s="352"/>
      <c r="ME89" s="352"/>
      <c r="MF89" s="352"/>
    </row>
    <row r="90" spans="1:408" s="17" customFormat="1">
      <c r="B90" s="23"/>
      <c r="D90" s="66" t="s">
        <v>2</v>
      </c>
      <c r="E90" s="66" t="s">
        <v>1</v>
      </c>
      <c r="F90" s="66" t="s">
        <v>3</v>
      </c>
      <c r="G90" s="66" t="s">
        <v>4</v>
      </c>
      <c r="H90" s="66" t="s">
        <v>5</v>
      </c>
      <c r="I90" s="66" t="s">
        <v>6</v>
      </c>
      <c r="J90" s="66" t="s">
        <v>7</v>
      </c>
      <c r="K90" s="66" t="s">
        <v>8</v>
      </c>
      <c r="L90" s="66" t="s">
        <v>9</v>
      </c>
      <c r="M90" s="66" t="s">
        <v>10</v>
      </c>
      <c r="N90" s="66" t="s">
        <v>11</v>
      </c>
      <c r="O90" s="66" t="s">
        <v>12</v>
      </c>
      <c r="P90" s="66" t="s">
        <v>13</v>
      </c>
      <c r="Q90" s="66" t="s">
        <v>14</v>
      </c>
      <c r="R90" s="66" t="s">
        <v>15</v>
      </c>
      <c r="S90" s="66" t="s">
        <v>16</v>
      </c>
      <c r="T90" s="66" t="s">
        <v>17</v>
      </c>
      <c r="U90" s="66" t="s">
        <v>18</v>
      </c>
      <c r="V90" s="66" t="s">
        <v>19</v>
      </c>
      <c r="W90" s="66" t="s">
        <v>20</v>
      </c>
      <c r="X90" s="66" t="s">
        <v>21</v>
      </c>
      <c r="Y90" s="66" t="s">
        <v>22</v>
      </c>
      <c r="Z90" s="66" t="s">
        <v>23</v>
      </c>
      <c r="AA90" s="66" t="s">
        <v>24</v>
      </c>
      <c r="AB90" s="66" t="s">
        <v>25</v>
      </c>
      <c r="AC90" s="66" t="s">
        <v>26</v>
      </c>
      <c r="AD90" s="66" t="s">
        <v>27</v>
      </c>
      <c r="AE90" s="66" t="s">
        <v>28</v>
      </c>
      <c r="AF90" s="66" t="s">
        <v>29</v>
      </c>
      <c r="AG90" s="66" t="s">
        <v>30</v>
      </c>
      <c r="AH90" s="66" t="s">
        <v>31</v>
      </c>
      <c r="AI90" s="66" t="s">
        <v>32</v>
      </c>
      <c r="AJ90" s="66" t="s">
        <v>33</v>
      </c>
      <c r="AK90" s="66" t="s">
        <v>34</v>
      </c>
      <c r="AL90" s="66" t="s">
        <v>35</v>
      </c>
      <c r="AM90" s="66" t="s">
        <v>36</v>
      </c>
      <c r="AN90" s="66" t="s">
        <v>37</v>
      </c>
      <c r="AO90" s="66" t="s">
        <v>38</v>
      </c>
      <c r="AP90" s="66" t="s">
        <v>39</v>
      </c>
      <c r="AQ90" s="66" t="s">
        <v>40</v>
      </c>
      <c r="AR90" s="66" t="s">
        <v>41</v>
      </c>
      <c r="AS90" s="66" t="s">
        <v>42</v>
      </c>
      <c r="AT90" s="66" t="s">
        <v>43</v>
      </c>
      <c r="AU90" s="66" t="s">
        <v>44</v>
      </c>
      <c r="AV90" s="66" t="s">
        <v>45</v>
      </c>
      <c r="AW90" s="66" t="s">
        <v>46</v>
      </c>
      <c r="AX90" s="66" t="s">
        <v>47</v>
      </c>
      <c r="AY90" s="66" t="s">
        <v>48</v>
      </c>
      <c r="AZ90" s="66" t="s">
        <v>49</v>
      </c>
      <c r="BA90" s="66" t="s">
        <v>50</v>
      </c>
      <c r="BB90" s="67" t="s">
        <v>51</v>
      </c>
      <c r="BC90" s="9" t="s">
        <v>60</v>
      </c>
      <c r="BD90" s="9" t="s">
        <v>61</v>
      </c>
      <c r="BE90" s="9" t="s">
        <v>62</v>
      </c>
      <c r="BF90" s="9" t="s">
        <v>63</v>
      </c>
      <c r="BG90" s="9" t="s">
        <v>64</v>
      </c>
      <c r="BH90" s="9" t="s">
        <v>65</v>
      </c>
      <c r="BI90" s="9" t="s">
        <v>66</v>
      </c>
      <c r="BJ90" s="9" t="s">
        <v>67</v>
      </c>
      <c r="BK90" s="9" t="s">
        <v>68</v>
      </c>
      <c r="BL90" s="9" t="s">
        <v>69</v>
      </c>
      <c r="BM90" s="9" t="s">
        <v>70</v>
      </c>
      <c r="BN90" s="9" t="s">
        <v>71</v>
      </c>
      <c r="BO90" s="9" t="s">
        <v>72</v>
      </c>
      <c r="BP90" s="9" t="s">
        <v>73</v>
      </c>
      <c r="BQ90" s="9" t="s">
        <v>74</v>
      </c>
      <c r="BR90" s="9" t="s">
        <v>75</v>
      </c>
      <c r="BS90" s="9" t="s">
        <v>76</v>
      </c>
      <c r="BT90" s="9" t="s">
        <v>77</v>
      </c>
      <c r="BU90" s="9" t="s">
        <v>78</v>
      </c>
      <c r="BV90" s="9" t="s">
        <v>79</v>
      </c>
      <c r="BW90" s="9" t="s">
        <v>80</v>
      </c>
      <c r="BX90" s="9" t="s">
        <v>81</v>
      </c>
      <c r="BY90" s="9" t="s">
        <v>82</v>
      </c>
      <c r="BZ90" s="9" t="s">
        <v>83</v>
      </c>
      <c r="CA90" s="9" t="s">
        <v>84</v>
      </c>
      <c r="CB90" s="9" t="s">
        <v>85</v>
      </c>
      <c r="CC90" s="9" t="s">
        <v>86</v>
      </c>
      <c r="CD90" s="9" t="s">
        <v>87</v>
      </c>
      <c r="CE90" s="9" t="s">
        <v>88</v>
      </c>
      <c r="CF90" s="9" t="s">
        <v>89</v>
      </c>
      <c r="CG90" s="9" t="s">
        <v>90</v>
      </c>
      <c r="CH90" s="9" t="s">
        <v>91</v>
      </c>
      <c r="CI90" s="9" t="s">
        <v>92</v>
      </c>
      <c r="CJ90" s="9" t="s">
        <v>93</v>
      </c>
      <c r="CK90" s="9" t="s">
        <v>94</v>
      </c>
      <c r="CL90" s="9" t="s">
        <v>95</v>
      </c>
      <c r="CM90" s="9" t="s">
        <v>96</v>
      </c>
      <c r="CN90" s="9" t="s">
        <v>97</v>
      </c>
      <c r="CO90" s="9" t="s">
        <v>98</v>
      </c>
      <c r="CP90" s="9" t="s">
        <v>99</v>
      </c>
      <c r="CQ90" s="9" t="s">
        <v>100</v>
      </c>
      <c r="CR90" s="9" t="s">
        <v>101</v>
      </c>
      <c r="CS90" s="9" t="s">
        <v>102</v>
      </c>
      <c r="CT90" s="9" t="s">
        <v>103</v>
      </c>
      <c r="CU90" s="9" t="s">
        <v>104</v>
      </c>
      <c r="CV90" s="9" t="s">
        <v>105</v>
      </c>
      <c r="CW90" s="9" t="s">
        <v>106</v>
      </c>
      <c r="CX90" s="9" t="s">
        <v>107</v>
      </c>
      <c r="CY90" s="9" t="s">
        <v>108</v>
      </c>
      <c r="CZ90" s="9" t="s">
        <v>109</v>
      </c>
      <c r="DA90" s="9" t="s">
        <v>110</v>
      </c>
      <c r="DB90" s="9" t="s">
        <v>111</v>
      </c>
      <c r="DC90" s="9" t="s">
        <v>112</v>
      </c>
      <c r="DD90" s="9" t="s">
        <v>113</v>
      </c>
      <c r="DE90" s="9" t="s">
        <v>114</v>
      </c>
      <c r="DF90" s="9" t="s">
        <v>115</v>
      </c>
      <c r="DG90" s="9" t="s">
        <v>116</v>
      </c>
      <c r="DH90" s="9" t="s">
        <v>117</v>
      </c>
      <c r="DI90" s="9" t="s">
        <v>118</v>
      </c>
      <c r="DJ90" s="9" t="s">
        <v>119</v>
      </c>
      <c r="DK90" s="9" t="s">
        <v>120</v>
      </c>
      <c r="DL90" s="9" t="s">
        <v>121</v>
      </c>
      <c r="DM90" s="9" t="s">
        <v>122</v>
      </c>
      <c r="DN90" s="9" t="s">
        <v>123</v>
      </c>
      <c r="DO90" s="9" t="s">
        <v>124</v>
      </c>
      <c r="DP90" s="9" t="s">
        <v>125</v>
      </c>
      <c r="DQ90" s="9" t="s">
        <v>126</v>
      </c>
      <c r="DR90" s="9" t="s">
        <v>127</v>
      </c>
      <c r="DS90" s="9" t="s">
        <v>128</v>
      </c>
      <c r="DT90" s="9" t="s">
        <v>129</v>
      </c>
      <c r="DU90" s="9" t="s">
        <v>130</v>
      </c>
      <c r="DV90" s="9" t="s">
        <v>131</v>
      </c>
      <c r="DW90" s="9" t="s">
        <v>132</v>
      </c>
      <c r="DX90" s="9" t="s">
        <v>133</v>
      </c>
      <c r="DY90" s="9" t="s">
        <v>134</v>
      </c>
      <c r="DZ90" s="9" t="s">
        <v>135</v>
      </c>
      <c r="EA90" s="9" t="s">
        <v>136</v>
      </c>
      <c r="EB90" s="9" t="s">
        <v>137</v>
      </c>
      <c r="EC90" s="9" t="s">
        <v>138</v>
      </c>
      <c r="ED90" s="9" t="s">
        <v>139</v>
      </c>
      <c r="EE90" s="9" t="s">
        <v>140</v>
      </c>
      <c r="EF90" s="9" t="s">
        <v>141</v>
      </c>
      <c r="EG90" s="9" t="s">
        <v>142</v>
      </c>
      <c r="EH90" s="9" t="s">
        <v>143</v>
      </c>
      <c r="EI90" s="9" t="s">
        <v>144</v>
      </c>
      <c r="EJ90" s="9" t="s">
        <v>145</v>
      </c>
      <c r="EK90" s="9" t="s">
        <v>146</v>
      </c>
      <c r="EL90" s="9" t="s">
        <v>147</v>
      </c>
      <c r="EM90" s="9" t="s">
        <v>148</v>
      </c>
      <c r="EN90" s="9" t="s">
        <v>149</v>
      </c>
      <c r="EO90" s="9" t="s">
        <v>150</v>
      </c>
      <c r="EP90" s="9" t="s">
        <v>151</v>
      </c>
      <c r="EQ90" s="9" t="s">
        <v>152</v>
      </c>
      <c r="ER90" s="9" t="s">
        <v>153</v>
      </c>
      <c r="ES90" s="9" t="s">
        <v>154</v>
      </c>
      <c r="ET90" s="9" t="s">
        <v>155</v>
      </c>
      <c r="EU90" s="9" t="s">
        <v>156</v>
      </c>
      <c r="EV90" s="9" t="s">
        <v>157</v>
      </c>
      <c r="EW90" s="9" t="s">
        <v>158</v>
      </c>
      <c r="EX90" s="9" t="s">
        <v>159</v>
      </c>
      <c r="EY90" s="9" t="s">
        <v>160</v>
      </c>
      <c r="EZ90" s="9" t="s">
        <v>161</v>
      </c>
      <c r="FA90" s="9" t="s">
        <v>162</v>
      </c>
      <c r="FB90" s="9" t="s">
        <v>163</v>
      </c>
      <c r="FC90" s="9" t="s">
        <v>164</v>
      </c>
      <c r="FD90" s="9" t="s">
        <v>165</v>
      </c>
      <c r="FE90" s="9" t="s">
        <v>166</v>
      </c>
      <c r="FF90" s="9" t="s">
        <v>167</v>
      </c>
      <c r="FG90" s="9" t="s">
        <v>168</v>
      </c>
      <c r="FH90" s="9" t="s">
        <v>169</v>
      </c>
      <c r="FI90" s="9" t="s">
        <v>170</v>
      </c>
      <c r="FJ90" s="9" t="s">
        <v>171</v>
      </c>
      <c r="FK90" s="9" t="s">
        <v>172</v>
      </c>
      <c r="FL90" s="9" t="s">
        <v>173</v>
      </c>
      <c r="FM90" s="9" t="s">
        <v>174</v>
      </c>
      <c r="FN90" s="9" t="s">
        <v>175</v>
      </c>
      <c r="FO90" s="9" t="s">
        <v>176</v>
      </c>
      <c r="FP90" s="9" t="s">
        <v>177</v>
      </c>
      <c r="FQ90" s="9" t="s">
        <v>178</v>
      </c>
      <c r="FR90" s="9" t="s">
        <v>179</v>
      </c>
      <c r="FS90" s="9" t="s">
        <v>180</v>
      </c>
      <c r="FT90" s="9" t="s">
        <v>181</v>
      </c>
      <c r="FU90" s="9" t="s">
        <v>182</v>
      </c>
      <c r="FV90" s="9" t="s">
        <v>183</v>
      </c>
      <c r="FW90" s="9" t="s">
        <v>184</v>
      </c>
      <c r="FX90" s="9" t="s">
        <v>185</v>
      </c>
      <c r="FY90" s="9" t="s">
        <v>186</v>
      </c>
      <c r="FZ90" s="9" t="s">
        <v>187</v>
      </c>
      <c r="GA90" s="9" t="s">
        <v>188</v>
      </c>
      <c r="GB90" s="9" t="s">
        <v>189</v>
      </c>
      <c r="GC90" s="9" t="s">
        <v>190</v>
      </c>
      <c r="GD90" s="9" t="s">
        <v>191</v>
      </c>
      <c r="GE90" s="9" t="s">
        <v>192</v>
      </c>
      <c r="GF90" s="9" t="s">
        <v>193</v>
      </c>
      <c r="GG90" s="9" t="s">
        <v>194</v>
      </c>
      <c r="GH90" s="9" t="s">
        <v>195</v>
      </c>
      <c r="GI90" s="9" t="s">
        <v>196</v>
      </c>
      <c r="GJ90" s="9" t="s">
        <v>197</v>
      </c>
      <c r="GK90" s="9" t="s">
        <v>198</v>
      </c>
      <c r="GL90" s="9" t="s">
        <v>199</v>
      </c>
      <c r="GM90" s="9" t="s">
        <v>200</v>
      </c>
      <c r="GN90" s="9" t="s">
        <v>201</v>
      </c>
      <c r="GO90" s="9" t="s">
        <v>202</v>
      </c>
      <c r="GP90" s="9" t="s">
        <v>203</v>
      </c>
      <c r="GQ90" s="9" t="s">
        <v>204</v>
      </c>
      <c r="GR90" s="9" t="s">
        <v>205</v>
      </c>
      <c r="GS90" s="9" t="s">
        <v>206</v>
      </c>
      <c r="GT90" s="9" t="s">
        <v>207</v>
      </c>
      <c r="GU90" s="9" t="s">
        <v>208</v>
      </c>
      <c r="GV90" s="9" t="s">
        <v>209</v>
      </c>
      <c r="GW90" s="9" t="s">
        <v>210</v>
      </c>
      <c r="GX90" s="9" t="s">
        <v>211</v>
      </c>
      <c r="GY90" s="9" t="s">
        <v>212</v>
      </c>
      <c r="GZ90" s="9" t="s">
        <v>213</v>
      </c>
      <c r="HA90" s="9" t="s">
        <v>214</v>
      </c>
      <c r="HB90" s="9" t="s">
        <v>215</v>
      </c>
      <c r="HC90" s="9" t="s">
        <v>216</v>
      </c>
      <c r="HD90" s="9" t="s">
        <v>217</v>
      </c>
      <c r="HE90" s="9" t="s">
        <v>218</v>
      </c>
      <c r="HF90" s="9" t="s">
        <v>219</v>
      </c>
      <c r="HG90" s="9" t="s">
        <v>220</v>
      </c>
      <c r="HH90" s="9" t="s">
        <v>221</v>
      </c>
      <c r="HI90" s="9" t="s">
        <v>222</v>
      </c>
      <c r="HJ90" s="9" t="s">
        <v>223</v>
      </c>
      <c r="HK90" s="9" t="s">
        <v>224</v>
      </c>
      <c r="HL90" s="9" t="s">
        <v>225</v>
      </c>
      <c r="HM90" s="9" t="s">
        <v>226</v>
      </c>
      <c r="HN90" s="9" t="s">
        <v>227</v>
      </c>
      <c r="HO90" s="9" t="s">
        <v>228</v>
      </c>
      <c r="HP90" s="9" t="s">
        <v>229</v>
      </c>
      <c r="HQ90" s="9" t="s">
        <v>230</v>
      </c>
      <c r="HR90" s="9" t="s">
        <v>231</v>
      </c>
      <c r="HS90" s="9" t="s">
        <v>232</v>
      </c>
      <c r="HT90" s="9" t="s">
        <v>233</v>
      </c>
      <c r="HU90" s="9" t="s">
        <v>234</v>
      </c>
      <c r="HV90" s="9" t="s">
        <v>235</v>
      </c>
      <c r="HW90" s="9" t="s">
        <v>236</v>
      </c>
      <c r="HX90" s="9" t="s">
        <v>237</v>
      </c>
      <c r="HY90" s="9" t="s">
        <v>238</v>
      </c>
      <c r="HZ90" s="9" t="s">
        <v>239</v>
      </c>
      <c r="IA90" s="9" t="s">
        <v>240</v>
      </c>
      <c r="IB90" s="9" t="s">
        <v>241</v>
      </c>
      <c r="IC90" s="9" t="s">
        <v>242</v>
      </c>
      <c r="ID90" s="9" t="s">
        <v>243</v>
      </c>
      <c r="IE90" s="9" t="s">
        <v>244</v>
      </c>
      <c r="IF90" s="9" t="s">
        <v>245</v>
      </c>
      <c r="IG90" s="9" t="s">
        <v>246</v>
      </c>
      <c r="IH90" s="9" t="s">
        <v>247</v>
      </c>
      <c r="II90" s="9" t="s">
        <v>248</v>
      </c>
    </row>
    <row r="91" spans="1:408" ht="15" customHeight="1">
      <c r="B91" s="118" t="s">
        <v>793</v>
      </c>
      <c r="C91" s="99">
        <f>'1.2 Investment estimation'!F26</f>
        <v>0</v>
      </c>
      <c r="E91" s="28"/>
    </row>
    <row r="92" spans="1:408" ht="15" customHeight="1">
      <c r="B92" s="118" t="s">
        <v>495</v>
      </c>
      <c r="C92" s="99">
        <f>'1.2 Investment estimation'!F27*'READ ME FIRST!!!'!F46</f>
        <v>0</v>
      </c>
      <c r="E92" s="28"/>
    </row>
    <row r="93" spans="1:408" ht="15" customHeight="1">
      <c r="B93" s="119" t="s">
        <v>490</v>
      </c>
      <c r="C93" s="120">
        <f>D13</f>
        <v>0</v>
      </c>
      <c r="E93" s="28"/>
    </row>
    <row r="94" spans="1:408" ht="15" customHeight="1">
      <c r="B94" s="119" t="s">
        <v>496</v>
      </c>
      <c r="C94" s="120">
        <f>C62</f>
        <v>0</v>
      </c>
      <c r="E94" s="28"/>
    </row>
    <row r="95" spans="1:408" ht="15" customHeight="1" thickBot="1">
      <c r="A95" s="467">
        <f>C74</f>
        <v>0</v>
      </c>
      <c r="B95" s="119" t="s">
        <v>488</v>
      </c>
      <c r="C95" s="120"/>
      <c r="D95" s="120">
        <f>$A$95*0.5</f>
        <v>0</v>
      </c>
      <c r="E95" s="120">
        <f>$A$95*0.5</f>
        <v>0</v>
      </c>
      <c r="F95" s="120"/>
      <c r="G95" s="120"/>
      <c r="H95" s="120"/>
    </row>
    <row r="96" spans="1:408" ht="15" customHeight="1">
      <c r="B96" s="114" t="s">
        <v>494</v>
      </c>
      <c r="C96" s="115">
        <f>(SUM(C93:C95)-(SUM(C91:C92)))</f>
        <v>0</v>
      </c>
      <c r="D96" s="116">
        <f t="shared" ref="D96:E96" si="61">IF(D95&gt;0,D82+D95-D83,D82+D95-D83+D45)</f>
        <v>0</v>
      </c>
      <c r="E96" s="116">
        <f t="shared" si="61"/>
        <v>0</v>
      </c>
      <c r="F96" s="116">
        <f>IF(F95&gt;0,F82+F95-F83,F82+F95-F83+F45)</f>
        <v>0</v>
      </c>
      <c r="G96" s="116">
        <f t="shared" ref="G96:BB96" si="62">IF(G95&gt;0,G82+G95-G83,G82+G95-G83+G45)</f>
        <v>0</v>
      </c>
      <c r="H96" s="116">
        <f t="shared" si="62"/>
        <v>0</v>
      </c>
      <c r="I96" s="116">
        <f t="shared" si="62"/>
        <v>0</v>
      </c>
      <c r="J96" s="116">
        <f t="shared" si="62"/>
        <v>0</v>
      </c>
      <c r="K96" s="116">
        <f t="shared" si="62"/>
        <v>0</v>
      </c>
      <c r="L96" s="116">
        <f t="shared" si="62"/>
        <v>0</v>
      </c>
      <c r="M96" s="116">
        <f t="shared" si="62"/>
        <v>0</v>
      </c>
      <c r="N96" s="116">
        <f t="shared" si="62"/>
        <v>0</v>
      </c>
      <c r="O96" s="116">
        <f t="shared" si="62"/>
        <v>0</v>
      </c>
      <c r="P96" s="116">
        <f t="shared" si="62"/>
        <v>0</v>
      </c>
      <c r="Q96" s="116">
        <f t="shared" si="62"/>
        <v>0</v>
      </c>
      <c r="R96" s="116">
        <f t="shared" si="62"/>
        <v>0</v>
      </c>
      <c r="S96" s="116">
        <f t="shared" si="62"/>
        <v>0</v>
      </c>
      <c r="T96" s="116">
        <f t="shared" si="62"/>
        <v>0</v>
      </c>
      <c r="U96" s="116">
        <f t="shared" si="62"/>
        <v>0</v>
      </c>
      <c r="V96" s="116">
        <f t="shared" si="62"/>
        <v>0</v>
      </c>
      <c r="W96" s="116">
        <f t="shared" si="62"/>
        <v>0</v>
      </c>
      <c r="X96" s="116">
        <f t="shared" si="62"/>
        <v>0</v>
      </c>
      <c r="Y96" s="116">
        <f t="shared" si="62"/>
        <v>0</v>
      </c>
      <c r="Z96" s="116">
        <f t="shared" si="62"/>
        <v>0</v>
      </c>
      <c r="AA96" s="116">
        <f t="shared" si="62"/>
        <v>0</v>
      </c>
      <c r="AB96" s="116">
        <f t="shared" si="62"/>
        <v>0</v>
      </c>
      <c r="AC96" s="116">
        <f t="shared" si="62"/>
        <v>0</v>
      </c>
      <c r="AD96" s="116">
        <f t="shared" si="62"/>
        <v>0</v>
      </c>
      <c r="AE96" s="116">
        <f t="shared" si="62"/>
        <v>0</v>
      </c>
      <c r="AF96" s="116">
        <f t="shared" si="62"/>
        <v>0</v>
      </c>
      <c r="AG96" s="116">
        <f t="shared" si="62"/>
        <v>0</v>
      </c>
      <c r="AH96" s="116">
        <f t="shared" si="62"/>
        <v>0</v>
      </c>
      <c r="AI96" s="116">
        <f t="shared" si="62"/>
        <v>0</v>
      </c>
      <c r="AJ96" s="116">
        <f t="shared" si="62"/>
        <v>0</v>
      </c>
      <c r="AK96" s="116">
        <f t="shared" si="62"/>
        <v>0</v>
      </c>
      <c r="AL96" s="116">
        <f t="shared" si="62"/>
        <v>0</v>
      </c>
      <c r="AM96" s="116">
        <f t="shared" si="62"/>
        <v>0</v>
      </c>
      <c r="AN96" s="116">
        <f t="shared" si="62"/>
        <v>0</v>
      </c>
      <c r="AO96" s="116">
        <f t="shared" si="62"/>
        <v>0</v>
      </c>
      <c r="AP96" s="116">
        <f t="shared" si="62"/>
        <v>0</v>
      </c>
      <c r="AQ96" s="116">
        <f t="shared" si="62"/>
        <v>0</v>
      </c>
      <c r="AR96" s="116">
        <f t="shared" si="62"/>
        <v>0</v>
      </c>
      <c r="AS96" s="116">
        <f t="shared" si="62"/>
        <v>0</v>
      </c>
      <c r="AT96" s="116">
        <f t="shared" si="62"/>
        <v>0</v>
      </c>
      <c r="AU96" s="116">
        <f t="shared" si="62"/>
        <v>0</v>
      </c>
      <c r="AV96" s="116">
        <f t="shared" si="62"/>
        <v>0</v>
      </c>
      <c r="AW96" s="116">
        <f t="shared" si="62"/>
        <v>0</v>
      </c>
      <c r="AX96" s="116">
        <f t="shared" si="62"/>
        <v>0</v>
      </c>
      <c r="AY96" s="116">
        <f t="shared" si="62"/>
        <v>0</v>
      </c>
      <c r="AZ96" s="116">
        <f t="shared" si="62"/>
        <v>0</v>
      </c>
      <c r="BA96" s="116">
        <f t="shared" si="62"/>
        <v>0</v>
      </c>
      <c r="BB96" s="116">
        <f t="shared" si="62"/>
        <v>0</v>
      </c>
    </row>
    <row r="97" spans="1:408" ht="15.75" thickBot="1">
      <c r="B97" s="106" t="s">
        <v>493</v>
      </c>
      <c r="C97" s="117">
        <f>C96</f>
        <v>0</v>
      </c>
      <c r="D97" s="117">
        <f>C97+D96</f>
        <v>0</v>
      </c>
      <c r="E97" s="117">
        <f t="shared" ref="E97:BB97" si="63">D97+E96</f>
        <v>0</v>
      </c>
      <c r="F97" s="117">
        <f t="shared" si="63"/>
        <v>0</v>
      </c>
      <c r="G97" s="117">
        <f t="shared" si="63"/>
        <v>0</v>
      </c>
      <c r="H97" s="117">
        <f t="shared" si="63"/>
        <v>0</v>
      </c>
      <c r="I97" s="117">
        <f t="shared" si="63"/>
        <v>0</v>
      </c>
      <c r="J97" s="117">
        <f t="shared" si="63"/>
        <v>0</v>
      </c>
      <c r="K97" s="117">
        <f t="shared" si="63"/>
        <v>0</v>
      </c>
      <c r="L97" s="117">
        <f t="shared" si="63"/>
        <v>0</v>
      </c>
      <c r="M97" s="117">
        <f t="shared" si="63"/>
        <v>0</v>
      </c>
      <c r="N97" s="117">
        <f t="shared" si="63"/>
        <v>0</v>
      </c>
      <c r="O97" s="117">
        <f t="shared" si="63"/>
        <v>0</v>
      </c>
      <c r="P97" s="117">
        <f t="shared" si="63"/>
        <v>0</v>
      </c>
      <c r="Q97" s="117">
        <f t="shared" si="63"/>
        <v>0</v>
      </c>
      <c r="R97" s="117">
        <f t="shared" si="63"/>
        <v>0</v>
      </c>
      <c r="S97" s="117">
        <f t="shared" si="63"/>
        <v>0</v>
      </c>
      <c r="T97" s="117">
        <f t="shared" si="63"/>
        <v>0</v>
      </c>
      <c r="U97" s="117">
        <f t="shared" si="63"/>
        <v>0</v>
      </c>
      <c r="V97" s="117">
        <f t="shared" si="63"/>
        <v>0</v>
      </c>
      <c r="W97" s="117">
        <f t="shared" si="63"/>
        <v>0</v>
      </c>
      <c r="X97" s="117">
        <f t="shared" si="63"/>
        <v>0</v>
      </c>
      <c r="Y97" s="117">
        <f t="shared" si="63"/>
        <v>0</v>
      </c>
      <c r="Z97" s="117">
        <f t="shared" si="63"/>
        <v>0</v>
      </c>
      <c r="AA97" s="117">
        <f t="shared" si="63"/>
        <v>0</v>
      </c>
      <c r="AB97" s="117">
        <f t="shared" si="63"/>
        <v>0</v>
      </c>
      <c r="AC97" s="117">
        <f t="shared" si="63"/>
        <v>0</v>
      </c>
      <c r="AD97" s="117">
        <f t="shared" si="63"/>
        <v>0</v>
      </c>
      <c r="AE97" s="117">
        <f t="shared" si="63"/>
        <v>0</v>
      </c>
      <c r="AF97" s="117">
        <f t="shared" si="63"/>
        <v>0</v>
      </c>
      <c r="AG97" s="117">
        <f t="shared" si="63"/>
        <v>0</v>
      </c>
      <c r="AH97" s="117">
        <f t="shared" si="63"/>
        <v>0</v>
      </c>
      <c r="AI97" s="117">
        <f t="shared" si="63"/>
        <v>0</v>
      </c>
      <c r="AJ97" s="117">
        <f t="shared" si="63"/>
        <v>0</v>
      </c>
      <c r="AK97" s="117">
        <f t="shared" si="63"/>
        <v>0</v>
      </c>
      <c r="AL97" s="117">
        <f t="shared" si="63"/>
        <v>0</v>
      </c>
      <c r="AM97" s="117">
        <f t="shared" si="63"/>
        <v>0</v>
      </c>
      <c r="AN97" s="117">
        <f t="shared" si="63"/>
        <v>0</v>
      </c>
      <c r="AO97" s="117">
        <f t="shared" si="63"/>
        <v>0</v>
      </c>
      <c r="AP97" s="117">
        <f t="shared" si="63"/>
        <v>0</v>
      </c>
      <c r="AQ97" s="117">
        <f t="shared" si="63"/>
        <v>0</v>
      </c>
      <c r="AR97" s="117">
        <f t="shared" si="63"/>
        <v>0</v>
      </c>
      <c r="AS97" s="117">
        <f t="shared" si="63"/>
        <v>0</v>
      </c>
      <c r="AT97" s="117">
        <f t="shared" si="63"/>
        <v>0</v>
      </c>
      <c r="AU97" s="117">
        <f t="shared" si="63"/>
        <v>0</v>
      </c>
      <c r="AV97" s="117">
        <f t="shared" si="63"/>
        <v>0</v>
      </c>
      <c r="AW97" s="117">
        <f t="shared" si="63"/>
        <v>0</v>
      </c>
      <c r="AX97" s="117">
        <f t="shared" si="63"/>
        <v>0</v>
      </c>
      <c r="AY97" s="117">
        <f t="shared" si="63"/>
        <v>0</v>
      </c>
      <c r="AZ97" s="117">
        <f t="shared" si="63"/>
        <v>0</v>
      </c>
      <c r="BA97" s="117">
        <f t="shared" si="63"/>
        <v>0</v>
      </c>
      <c r="BB97" s="117">
        <f t="shared" si="63"/>
        <v>0</v>
      </c>
    </row>
    <row r="98" spans="1:408" s="410" customFormat="1">
      <c r="B98" s="411"/>
      <c r="C98" s="412" t="str">
        <f>IF(C97&gt;(0), "SI", "NO")</f>
        <v>NO</v>
      </c>
      <c r="D98" s="412" t="str">
        <f t="shared" ref="D98:BB98" si="64">IF(D97&gt;(0), "SI", "NO")</f>
        <v>NO</v>
      </c>
      <c r="E98" s="412" t="str">
        <f t="shared" si="64"/>
        <v>NO</v>
      </c>
      <c r="F98" s="412" t="str">
        <f t="shared" si="64"/>
        <v>NO</v>
      </c>
      <c r="G98" s="412" t="str">
        <f t="shared" si="64"/>
        <v>NO</v>
      </c>
      <c r="H98" s="412" t="str">
        <f t="shared" si="64"/>
        <v>NO</v>
      </c>
      <c r="I98" s="412" t="str">
        <f t="shared" si="64"/>
        <v>NO</v>
      </c>
      <c r="J98" s="412" t="str">
        <f t="shared" si="64"/>
        <v>NO</v>
      </c>
      <c r="K98" s="412" t="str">
        <f t="shared" si="64"/>
        <v>NO</v>
      </c>
      <c r="L98" s="412" t="str">
        <f t="shared" si="64"/>
        <v>NO</v>
      </c>
      <c r="M98" s="412" t="str">
        <f t="shared" si="64"/>
        <v>NO</v>
      </c>
      <c r="N98" s="412" t="str">
        <f t="shared" si="64"/>
        <v>NO</v>
      </c>
      <c r="O98" s="412" t="str">
        <f t="shared" si="64"/>
        <v>NO</v>
      </c>
      <c r="P98" s="412" t="str">
        <f t="shared" si="64"/>
        <v>NO</v>
      </c>
      <c r="Q98" s="412" t="str">
        <f t="shared" si="64"/>
        <v>NO</v>
      </c>
      <c r="R98" s="412" t="str">
        <f t="shared" si="64"/>
        <v>NO</v>
      </c>
      <c r="S98" s="412" t="str">
        <f t="shared" si="64"/>
        <v>NO</v>
      </c>
      <c r="T98" s="412" t="str">
        <f t="shared" si="64"/>
        <v>NO</v>
      </c>
      <c r="U98" s="412" t="str">
        <f t="shared" si="64"/>
        <v>NO</v>
      </c>
      <c r="V98" s="412" t="str">
        <f t="shared" si="64"/>
        <v>NO</v>
      </c>
      <c r="W98" s="412" t="str">
        <f t="shared" si="64"/>
        <v>NO</v>
      </c>
      <c r="X98" s="412" t="str">
        <f t="shared" si="64"/>
        <v>NO</v>
      </c>
      <c r="Y98" s="412" t="str">
        <f t="shared" si="64"/>
        <v>NO</v>
      </c>
      <c r="Z98" s="412" t="str">
        <f t="shared" si="64"/>
        <v>NO</v>
      </c>
      <c r="AA98" s="412" t="str">
        <f t="shared" si="64"/>
        <v>NO</v>
      </c>
      <c r="AB98" s="412" t="str">
        <f t="shared" si="64"/>
        <v>NO</v>
      </c>
      <c r="AC98" s="412" t="str">
        <f t="shared" si="64"/>
        <v>NO</v>
      </c>
      <c r="AD98" s="412" t="str">
        <f t="shared" si="64"/>
        <v>NO</v>
      </c>
      <c r="AE98" s="412" t="str">
        <f t="shared" si="64"/>
        <v>NO</v>
      </c>
      <c r="AF98" s="412" t="str">
        <f t="shared" si="64"/>
        <v>NO</v>
      </c>
      <c r="AG98" s="412" t="str">
        <f t="shared" si="64"/>
        <v>NO</v>
      </c>
      <c r="AH98" s="412" t="str">
        <f t="shared" si="64"/>
        <v>NO</v>
      </c>
      <c r="AI98" s="412" t="str">
        <f t="shared" si="64"/>
        <v>NO</v>
      </c>
      <c r="AJ98" s="412" t="str">
        <f t="shared" si="64"/>
        <v>NO</v>
      </c>
      <c r="AK98" s="412" t="str">
        <f t="shared" si="64"/>
        <v>NO</v>
      </c>
      <c r="AL98" s="412" t="str">
        <f t="shared" si="64"/>
        <v>NO</v>
      </c>
      <c r="AM98" s="412" t="str">
        <f t="shared" si="64"/>
        <v>NO</v>
      </c>
      <c r="AN98" s="412" t="str">
        <f t="shared" si="64"/>
        <v>NO</v>
      </c>
      <c r="AO98" s="412" t="str">
        <f t="shared" si="64"/>
        <v>NO</v>
      </c>
      <c r="AP98" s="412" t="str">
        <f t="shared" si="64"/>
        <v>NO</v>
      </c>
      <c r="AQ98" s="412" t="str">
        <f t="shared" si="64"/>
        <v>NO</v>
      </c>
      <c r="AR98" s="412" t="str">
        <f t="shared" si="64"/>
        <v>NO</v>
      </c>
      <c r="AS98" s="412" t="str">
        <f t="shared" si="64"/>
        <v>NO</v>
      </c>
      <c r="AT98" s="412" t="str">
        <f t="shared" si="64"/>
        <v>NO</v>
      </c>
      <c r="AU98" s="412" t="str">
        <f t="shared" si="64"/>
        <v>NO</v>
      </c>
      <c r="AV98" s="412" t="str">
        <f t="shared" si="64"/>
        <v>NO</v>
      </c>
      <c r="AW98" s="412" t="str">
        <f t="shared" si="64"/>
        <v>NO</v>
      </c>
      <c r="AX98" s="412" t="str">
        <f t="shared" si="64"/>
        <v>NO</v>
      </c>
      <c r="AY98" s="412" t="str">
        <f t="shared" si="64"/>
        <v>NO</v>
      </c>
      <c r="AZ98" s="412" t="str">
        <f t="shared" si="64"/>
        <v>NO</v>
      </c>
      <c r="BA98" s="412" t="str">
        <f t="shared" si="64"/>
        <v>NO</v>
      </c>
      <c r="BB98" s="412" t="str">
        <f t="shared" si="64"/>
        <v>NO</v>
      </c>
      <c r="BC98" s="410" t="e">
        <f>IF(BC97&gt;#REF!, "SI", "NO")</f>
        <v>#REF!</v>
      </c>
    </row>
    <row r="99" spans="1:408" s="412" customFormat="1" ht="15.75" thickBot="1">
      <c r="B99" s="413"/>
      <c r="D99" s="414" t="s">
        <v>2</v>
      </c>
      <c r="E99" s="414" t="s">
        <v>1</v>
      </c>
      <c r="F99" s="414" t="s">
        <v>3</v>
      </c>
      <c r="G99" s="414" t="s">
        <v>4</v>
      </c>
      <c r="H99" s="414" t="s">
        <v>5</v>
      </c>
      <c r="I99" s="414" t="s">
        <v>6</v>
      </c>
      <c r="J99" s="414" t="s">
        <v>7</v>
      </c>
      <c r="K99" s="414" t="s">
        <v>8</v>
      </c>
      <c r="L99" s="414" t="s">
        <v>9</v>
      </c>
      <c r="M99" s="414" t="s">
        <v>10</v>
      </c>
      <c r="N99" s="414" t="s">
        <v>11</v>
      </c>
      <c r="O99" s="414" t="s">
        <v>12</v>
      </c>
      <c r="P99" s="414" t="s">
        <v>13</v>
      </c>
      <c r="Q99" s="414" t="s">
        <v>14</v>
      </c>
      <c r="R99" s="414" t="s">
        <v>15</v>
      </c>
      <c r="S99" s="414" t="s">
        <v>16</v>
      </c>
      <c r="T99" s="414" t="s">
        <v>17</v>
      </c>
      <c r="U99" s="414" t="s">
        <v>18</v>
      </c>
      <c r="V99" s="414" t="s">
        <v>19</v>
      </c>
      <c r="W99" s="414" t="s">
        <v>20</v>
      </c>
      <c r="X99" s="414" t="s">
        <v>21</v>
      </c>
      <c r="Y99" s="414" t="s">
        <v>22</v>
      </c>
      <c r="Z99" s="414" t="s">
        <v>23</v>
      </c>
      <c r="AA99" s="414" t="s">
        <v>24</v>
      </c>
      <c r="AB99" s="414" t="s">
        <v>25</v>
      </c>
      <c r="AC99" s="414" t="s">
        <v>26</v>
      </c>
      <c r="AD99" s="414" t="s">
        <v>27</v>
      </c>
      <c r="AE99" s="414" t="s">
        <v>28</v>
      </c>
      <c r="AF99" s="414" t="s">
        <v>29</v>
      </c>
      <c r="AG99" s="414" t="s">
        <v>30</v>
      </c>
      <c r="AH99" s="414" t="s">
        <v>31</v>
      </c>
      <c r="AI99" s="414" t="s">
        <v>32</v>
      </c>
      <c r="AJ99" s="414" t="s">
        <v>33</v>
      </c>
      <c r="AK99" s="414" t="s">
        <v>34</v>
      </c>
      <c r="AL99" s="414" t="s">
        <v>35</v>
      </c>
      <c r="AM99" s="414" t="s">
        <v>36</v>
      </c>
      <c r="AN99" s="414" t="s">
        <v>37</v>
      </c>
      <c r="AO99" s="414" t="s">
        <v>38</v>
      </c>
      <c r="AP99" s="414" t="s">
        <v>39</v>
      </c>
      <c r="AQ99" s="414" t="s">
        <v>40</v>
      </c>
      <c r="AR99" s="414" t="s">
        <v>41</v>
      </c>
      <c r="AS99" s="414" t="s">
        <v>42</v>
      </c>
      <c r="AT99" s="414" t="s">
        <v>43</v>
      </c>
      <c r="AU99" s="414" t="s">
        <v>44</v>
      </c>
      <c r="AV99" s="414" t="s">
        <v>45</v>
      </c>
      <c r="AW99" s="414" t="s">
        <v>46</v>
      </c>
      <c r="AX99" s="414" t="s">
        <v>47</v>
      </c>
      <c r="AY99" s="414" t="s">
        <v>48</v>
      </c>
      <c r="AZ99" s="414" t="s">
        <v>49</v>
      </c>
      <c r="BA99" s="414" t="s">
        <v>50</v>
      </c>
      <c r="BB99" s="414" t="s">
        <v>51</v>
      </c>
      <c r="BC99" s="414" t="s">
        <v>60</v>
      </c>
    </row>
    <row r="100" spans="1:408" s="90" customFormat="1" ht="27" thickBot="1">
      <c r="B100" s="439" t="s">
        <v>497</v>
      </c>
      <c r="C100" s="437" t="e">
        <f>HLOOKUP("SI",C98:BB99,2,0)</f>
        <v>#N/A</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row>
    <row r="101" spans="1:408" s="90" customFormat="1" ht="27" thickBot="1">
      <c r="B101" s="439" t="s">
        <v>499</v>
      </c>
      <c r="C101" s="438">
        <f>NPV(D55,C96:BB96)</f>
        <v>0</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row>
    <row r="102" spans="1:408" s="90" customFormat="1" ht="29.25" customHeight="1" thickBot="1">
      <c r="B102" s="441" t="s">
        <v>797</v>
      </c>
      <c r="C102" s="475" t="e">
        <f>((C101)/(C91+C92-C93))/50</f>
        <v>#DIV/0!</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row>
    <row r="103" spans="1:408" s="90" customFormat="1" ht="15.75" thickBo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row>
    <row r="104" spans="1:408" s="470" customFormat="1" ht="20.25" hidden="1" customHeight="1" thickBot="1">
      <c r="A104" s="468" t="s">
        <v>789</v>
      </c>
      <c r="B104" s="469"/>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c r="BP104" s="471"/>
      <c r="BQ104" s="471"/>
      <c r="BR104" s="471"/>
      <c r="BS104" s="471"/>
      <c r="BT104" s="471"/>
      <c r="BU104" s="471"/>
      <c r="BV104" s="471"/>
      <c r="BW104" s="471"/>
      <c r="BX104" s="471"/>
      <c r="BY104" s="471"/>
      <c r="BZ104" s="471"/>
      <c r="CA104" s="471"/>
      <c r="CB104" s="471"/>
      <c r="CC104" s="471"/>
      <c r="CD104" s="471"/>
      <c r="CE104" s="471"/>
      <c r="CF104" s="471"/>
      <c r="CG104" s="471"/>
      <c r="CH104" s="471"/>
      <c r="CI104" s="471"/>
      <c r="CJ104" s="471"/>
      <c r="CK104" s="471"/>
      <c r="CL104" s="471"/>
      <c r="CM104" s="471"/>
      <c r="CN104" s="471"/>
      <c r="CO104" s="471"/>
      <c r="CP104" s="471"/>
      <c r="CQ104" s="471"/>
      <c r="CR104" s="471"/>
      <c r="CS104" s="471"/>
      <c r="CT104" s="471"/>
      <c r="CU104" s="471"/>
      <c r="CV104" s="471"/>
      <c r="CW104" s="471"/>
      <c r="CX104" s="471"/>
      <c r="CY104" s="471"/>
      <c r="CZ104" s="471"/>
      <c r="DA104" s="471"/>
      <c r="DB104" s="471"/>
      <c r="DC104" s="471"/>
      <c r="DD104" s="471"/>
      <c r="DE104" s="471"/>
      <c r="DF104" s="471"/>
      <c r="DG104" s="471"/>
      <c r="DH104" s="471"/>
      <c r="DI104" s="471"/>
      <c r="DJ104" s="471"/>
      <c r="DK104" s="471"/>
      <c r="DL104" s="471"/>
      <c r="DM104" s="471"/>
      <c r="DN104" s="471"/>
      <c r="DO104" s="471"/>
      <c r="DP104" s="471"/>
      <c r="DQ104" s="471"/>
      <c r="DR104" s="471"/>
      <c r="DS104" s="471"/>
      <c r="DT104" s="471"/>
      <c r="DU104" s="471"/>
      <c r="DV104" s="471"/>
      <c r="DW104" s="471"/>
      <c r="DX104" s="471"/>
      <c r="DY104" s="471"/>
      <c r="DZ104" s="471"/>
      <c r="EA104" s="471"/>
      <c r="EB104" s="471"/>
      <c r="EC104" s="471"/>
      <c r="ED104" s="471"/>
      <c r="EE104" s="471"/>
      <c r="EF104" s="471"/>
      <c r="EG104" s="471"/>
      <c r="EH104" s="471"/>
      <c r="EI104" s="471"/>
      <c r="EJ104" s="471"/>
      <c r="EK104" s="471"/>
      <c r="EL104" s="471"/>
      <c r="EM104" s="471"/>
      <c r="EN104" s="471"/>
      <c r="EO104" s="471"/>
      <c r="EP104" s="471"/>
      <c r="EQ104" s="471"/>
      <c r="ER104" s="471"/>
      <c r="ES104" s="471"/>
      <c r="ET104" s="471"/>
      <c r="EU104" s="471"/>
      <c r="EV104" s="471"/>
      <c r="EW104" s="471"/>
      <c r="EX104" s="471"/>
      <c r="EY104" s="471"/>
      <c r="EZ104" s="471"/>
      <c r="FA104" s="471"/>
      <c r="FB104" s="471"/>
      <c r="FC104" s="471"/>
      <c r="FD104" s="471"/>
      <c r="FE104" s="471"/>
      <c r="FF104" s="471"/>
      <c r="FG104" s="471"/>
      <c r="FH104" s="471"/>
      <c r="FI104" s="471"/>
      <c r="FJ104" s="471"/>
      <c r="FK104" s="471"/>
      <c r="FL104" s="471"/>
      <c r="FM104" s="471"/>
      <c r="FN104" s="471"/>
      <c r="FO104" s="471"/>
      <c r="FP104" s="471"/>
      <c r="FQ104" s="471"/>
      <c r="FR104" s="471"/>
      <c r="FS104" s="471"/>
      <c r="FT104" s="471"/>
      <c r="FU104" s="471"/>
      <c r="FV104" s="471"/>
      <c r="FW104" s="471"/>
      <c r="FX104" s="471"/>
      <c r="FY104" s="471"/>
      <c r="FZ104" s="471"/>
      <c r="GA104" s="471"/>
      <c r="GB104" s="471"/>
      <c r="GC104" s="471"/>
      <c r="GD104" s="471"/>
      <c r="GE104" s="471"/>
      <c r="GF104" s="471"/>
      <c r="GG104" s="471"/>
      <c r="GH104" s="471"/>
      <c r="GI104" s="471"/>
      <c r="GJ104" s="471"/>
      <c r="GK104" s="471"/>
      <c r="GL104" s="471"/>
      <c r="GM104" s="471"/>
      <c r="GN104" s="471"/>
      <c r="GO104" s="471"/>
      <c r="GP104" s="471"/>
      <c r="GQ104" s="471"/>
      <c r="GR104" s="471"/>
      <c r="GS104" s="471"/>
      <c r="GT104" s="471"/>
      <c r="GU104" s="471"/>
      <c r="GV104" s="471"/>
      <c r="GW104" s="471"/>
      <c r="GX104" s="471"/>
      <c r="GY104" s="471"/>
      <c r="GZ104" s="471"/>
      <c r="HA104" s="471"/>
      <c r="HB104" s="471"/>
      <c r="HC104" s="471"/>
      <c r="HD104" s="471"/>
      <c r="HE104" s="471"/>
      <c r="HF104" s="471"/>
      <c r="HG104" s="471"/>
      <c r="HH104" s="471"/>
      <c r="HI104" s="471"/>
      <c r="HJ104" s="471"/>
      <c r="HK104" s="471"/>
      <c r="HL104" s="471"/>
      <c r="HM104" s="471"/>
      <c r="HN104" s="471"/>
      <c r="HO104" s="471"/>
      <c r="HP104" s="471"/>
      <c r="HQ104" s="471"/>
      <c r="HR104" s="471"/>
      <c r="HS104" s="471"/>
      <c r="HT104" s="471"/>
      <c r="HU104" s="471"/>
      <c r="HV104" s="471"/>
      <c r="HW104" s="471"/>
      <c r="HX104" s="471"/>
      <c r="HY104" s="471"/>
      <c r="HZ104" s="471"/>
      <c r="IA104" s="471"/>
      <c r="IB104" s="471"/>
      <c r="IC104" s="471"/>
      <c r="ID104" s="471"/>
      <c r="IE104" s="471"/>
      <c r="IF104" s="471"/>
      <c r="IG104" s="471"/>
      <c r="IH104" s="471"/>
      <c r="II104" s="471"/>
      <c r="IJ104" s="472"/>
      <c r="IK104" s="472"/>
      <c r="IL104" s="472"/>
      <c r="IM104" s="472"/>
      <c r="IN104" s="472"/>
      <c r="IO104" s="472"/>
      <c r="IP104" s="472"/>
      <c r="IQ104" s="472"/>
      <c r="IR104" s="472"/>
      <c r="IS104" s="472"/>
      <c r="IT104" s="472"/>
      <c r="IU104" s="472"/>
      <c r="IV104" s="472"/>
      <c r="IW104" s="472"/>
      <c r="IX104" s="472"/>
      <c r="IY104" s="472"/>
      <c r="IZ104" s="472"/>
      <c r="JA104" s="472"/>
      <c r="JB104" s="472"/>
      <c r="JC104" s="472"/>
      <c r="JD104" s="472"/>
      <c r="JE104" s="472"/>
      <c r="JF104" s="472"/>
      <c r="JG104" s="472"/>
      <c r="JH104" s="472"/>
      <c r="JI104" s="472"/>
      <c r="JJ104" s="472"/>
      <c r="JK104" s="472"/>
      <c r="JL104" s="472"/>
      <c r="JM104" s="472"/>
      <c r="JN104" s="472"/>
      <c r="JO104" s="472"/>
      <c r="JP104" s="472"/>
      <c r="JQ104" s="472"/>
      <c r="JR104" s="472"/>
      <c r="JS104" s="472"/>
      <c r="JT104" s="472"/>
      <c r="JU104" s="472"/>
      <c r="JV104" s="472"/>
      <c r="JW104" s="472"/>
      <c r="JX104" s="472"/>
      <c r="JY104" s="472"/>
      <c r="JZ104" s="472"/>
      <c r="KA104" s="472"/>
      <c r="KB104" s="472"/>
      <c r="KC104" s="472"/>
      <c r="KD104" s="472"/>
      <c r="KE104" s="472"/>
      <c r="KF104" s="472"/>
      <c r="KG104" s="472"/>
      <c r="KH104" s="472"/>
      <c r="KI104" s="472"/>
      <c r="KJ104" s="472"/>
      <c r="KK104" s="472"/>
      <c r="KL104" s="472"/>
      <c r="KM104" s="472"/>
      <c r="KN104" s="472"/>
      <c r="KO104" s="472"/>
      <c r="KP104" s="472"/>
      <c r="KQ104" s="472"/>
      <c r="KR104" s="472"/>
      <c r="KS104" s="472"/>
      <c r="KT104" s="472"/>
      <c r="KU104" s="472"/>
      <c r="KV104" s="472"/>
      <c r="KW104" s="472"/>
      <c r="KX104" s="472"/>
      <c r="KY104" s="472"/>
      <c r="KZ104" s="472"/>
      <c r="LA104" s="472"/>
      <c r="LB104" s="472"/>
      <c r="LC104" s="472"/>
      <c r="LD104" s="472"/>
      <c r="LE104" s="472"/>
      <c r="LF104" s="472"/>
      <c r="LG104" s="472"/>
      <c r="LH104" s="472"/>
      <c r="LI104" s="472"/>
      <c r="LJ104" s="472"/>
      <c r="LK104" s="472"/>
      <c r="LL104" s="472"/>
      <c r="LM104" s="472"/>
      <c r="LN104" s="472"/>
      <c r="LO104" s="472"/>
      <c r="LP104" s="472"/>
      <c r="LQ104" s="472"/>
      <c r="LR104" s="472"/>
      <c r="LS104" s="472"/>
      <c r="LT104" s="472"/>
      <c r="LU104" s="472"/>
      <c r="LV104" s="472"/>
      <c r="LW104" s="472"/>
      <c r="LX104" s="472"/>
      <c r="LY104" s="472"/>
      <c r="LZ104" s="472"/>
      <c r="MA104" s="472"/>
      <c r="MB104" s="472"/>
      <c r="MC104" s="472"/>
      <c r="MD104" s="472"/>
      <c r="ME104" s="472"/>
      <c r="MF104" s="472"/>
    </row>
    <row r="105" spans="1:408" s="17" customFormat="1" hidden="1">
      <c r="B105" s="23"/>
      <c r="D105" s="65" t="s">
        <v>2</v>
      </c>
      <c r="E105" s="66" t="s">
        <v>1</v>
      </c>
      <c r="F105" s="66" t="s">
        <v>3</v>
      </c>
      <c r="G105" s="66" t="s">
        <v>4</v>
      </c>
      <c r="H105" s="66" t="s">
        <v>5</v>
      </c>
      <c r="I105" s="66" t="s">
        <v>6</v>
      </c>
      <c r="J105" s="66" t="s">
        <v>7</v>
      </c>
      <c r="K105" s="66" t="s">
        <v>8</v>
      </c>
      <c r="L105" s="66" t="s">
        <v>9</v>
      </c>
      <c r="M105" s="66" t="s">
        <v>10</v>
      </c>
      <c r="N105" s="66" t="s">
        <v>11</v>
      </c>
      <c r="O105" s="66" t="s">
        <v>12</v>
      </c>
      <c r="P105" s="66" t="s">
        <v>13</v>
      </c>
      <c r="Q105" s="66" t="s">
        <v>14</v>
      </c>
      <c r="R105" s="66" t="s">
        <v>15</v>
      </c>
      <c r="S105" s="66" t="s">
        <v>16</v>
      </c>
      <c r="T105" s="66" t="s">
        <v>17</v>
      </c>
      <c r="U105" s="66" t="s">
        <v>18</v>
      </c>
      <c r="V105" s="66" t="s">
        <v>19</v>
      </c>
      <c r="W105" s="66" t="s">
        <v>20</v>
      </c>
      <c r="X105" s="66" t="s">
        <v>21</v>
      </c>
      <c r="Y105" s="66" t="s">
        <v>22</v>
      </c>
      <c r="Z105" s="66" t="s">
        <v>23</v>
      </c>
      <c r="AA105" s="66" t="s">
        <v>24</v>
      </c>
      <c r="AB105" s="66" t="s">
        <v>25</v>
      </c>
      <c r="AC105" s="66" t="s">
        <v>26</v>
      </c>
      <c r="AD105" s="66" t="s">
        <v>27</v>
      </c>
      <c r="AE105" s="66" t="s">
        <v>28</v>
      </c>
      <c r="AF105" s="66" t="s">
        <v>29</v>
      </c>
      <c r="AG105" s="66" t="s">
        <v>30</v>
      </c>
      <c r="AH105" s="66" t="s">
        <v>31</v>
      </c>
      <c r="AI105" s="66" t="s">
        <v>32</v>
      </c>
      <c r="AJ105" s="66" t="s">
        <v>33</v>
      </c>
      <c r="AK105" s="66" t="s">
        <v>34</v>
      </c>
      <c r="AL105" s="66" t="s">
        <v>35</v>
      </c>
      <c r="AM105" s="66" t="s">
        <v>36</v>
      </c>
      <c r="AN105" s="66" t="s">
        <v>37</v>
      </c>
      <c r="AO105" s="66" t="s">
        <v>38</v>
      </c>
      <c r="AP105" s="66" t="s">
        <v>39</v>
      </c>
      <c r="AQ105" s="66" t="s">
        <v>40</v>
      </c>
      <c r="AR105" s="66" t="s">
        <v>41</v>
      </c>
      <c r="AS105" s="66" t="s">
        <v>42</v>
      </c>
      <c r="AT105" s="66" t="s">
        <v>43</v>
      </c>
      <c r="AU105" s="66" t="s">
        <v>44</v>
      </c>
      <c r="AV105" s="66" t="s">
        <v>45</v>
      </c>
      <c r="AW105" s="66" t="s">
        <v>46</v>
      </c>
      <c r="AX105" s="66" t="s">
        <v>47</v>
      </c>
      <c r="AY105" s="66" t="s">
        <v>48</v>
      </c>
      <c r="AZ105" s="66" t="s">
        <v>49</v>
      </c>
      <c r="BA105" s="66" t="s">
        <v>50</v>
      </c>
      <c r="BB105" s="67" t="s">
        <v>51</v>
      </c>
      <c r="BC105" s="9" t="s">
        <v>60</v>
      </c>
      <c r="BD105" s="9" t="s">
        <v>61</v>
      </c>
      <c r="BE105" s="9" t="s">
        <v>62</v>
      </c>
      <c r="BF105" s="9" t="s">
        <v>63</v>
      </c>
      <c r="BG105" s="9" t="s">
        <v>64</v>
      </c>
      <c r="BH105" s="9" t="s">
        <v>65</v>
      </c>
      <c r="BI105" s="9" t="s">
        <v>66</v>
      </c>
      <c r="BJ105" s="9" t="s">
        <v>67</v>
      </c>
      <c r="BK105" s="9" t="s">
        <v>68</v>
      </c>
      <c r="BL105" s="9" t="s">
        <v>69</v>
      </c>
      <c r="BM105" s="9" t="s">
        <v>70</v>
      </c>
      <c r="BN105" s="9" t="s">
        <v>71</v>
      </c>
      <c r="BO105" s="9" t="s">
        <v>72</v>
      </c>
      <c r="BP105" s="9" t="s">
        <v>73</v>
      </c>
      <c r="BQ105" s="9" t="s">
        <v>74</v>
      </c>
      <c r="BR105" s="9" t="s">
        <v>75</v>
      </c>
      <c r="BS105" s="9" t="s">
        <v>76</v>
      </c>
      <c r="BT105" s="9" t="s">
        <v>77</v>
      </c>
      <c r="BU105" s="9" t="s">
        <v>78</v>
      </c>
      <c r="BV105" s="9" t="s">
        <v>79</v>
      </c>
      <c r="BW105" s="9" t="s">
        <v>80</v>
      </c>
      <c r="BX105" s="9" t="s">
        <v>81</v>
      </c>
      <c r="BY105" s="9" t="s">
        <v>82</v>
      </c>
      <c r="BZ105" s="9" t="s">
        <v>83</v>
      </c>
      <c r="CA105" s="9" t="s">
        <v>84</v>
      </c>
      <c r="CB105" s="9" t="s">
        <v>85</v>
      </c>
      <c r="CC105" s="9" t="s">
        <v>86</v>
      </c>
      <c r="CD105" s="9" t="s">
        <v>87</v>
      </c>
      <c r="CE105" s="9" t="s">
        <v>88</v>
      </c>
      <c r="CF105" s="9" t="s">
        <v>89</v>
      </c>
      <c r="CG105" s="9" t="s">
        <v>90</v>
      </c>
      <c r="CH105" s="9" t="s">
        <v>91</v>
      </c>
      <c r="CI105" s="9" t="s">
        <v>92</v>
      </c>
      <c r="CJ105" s="9" t="s">
        <v>93</v>
      </c>
      <c r="CK105" s="9" t="s">
        <v>94</v>
      </c>
      <c r="CL105" s="9" t="s">
        <v>95</v>
      </c>
      <c r="CM105" s="9" t="s">
        <v>96</v>
      </c>
      <c r="CN105" s="9" t="s">
        <v>97</v>
      </c>
      <c r="CO105" s="9" t="s">
        <v>98</v>
      </c>
      <c r="CP105" s="9" t="s">
        <v>99</v>
      </c>
      <c r="CQ105" s="9" t="s">
        <v>100</v>
      </c>
      <c r="CR105" s="9" t="s">
        <v>101</v>
      </c>
      <c r="CS105" s="9" t="s">
        <v>102</v>
      </c>
      <c r="CT105" s="9" t="s">
        <v>103</v>
      </c>
      <c r="CU105" s="9" t="s">
        <v>104</v>
      </c>
      <c r="CV105" s="9" t="s">
        <v>105</v>
      </c>
      <c r="CW105" s="9" t="s">
        <v>106</v>
      </c>
      <c r="CX105" s="9" t="s">
        <v>107</v>
      </c>
      <c r="CY105" s="9" t="s">
        <v>108</v>
      </c>
      <c r="CZ105" s="9" t="s">
        <v>109</v>
      </c>
      <c r="DA105" s="9" t="s">
        <v>110</v>
      </c>
      <c r="DB105" s="9" t="s">
        <v>111</v>
      </c>
      <c r="DC105" s="9" t="s">
        <v>112</v>
      </c>
      <c r="DD105" s="9" t="s">
        <v>113</v>
      </c>
      <c r="DE105" s="9" t="s">
        <v>114</v>
      </c>
      <c r="DF105" s="9" t="s">
        <v>115</v>
      </c>
      <c r="DG105" s="9" t="s">
        <v>116</v>
      </c>
      <c r="DH105" s="9" t="s">
        <v>117</v>
      </c>
      <c r="DI105" s="9" t="s">
        <v>118</v>
      </c>
      <c r="DJ105" s="9" t="s">
        <v>119</v>
      </c>
      <c r="DK105" s="9" t="s">
        <v>120</v>
      </c>
      <c r="DL105" s="9" t="s">
        <v>121</v>
      </c>
      <c r="DM105" s="9" t="s">
        <v>122</v>
      </c>
      <c r="DN105" s="9" t="s">
        <v>123</v>
      </c>
      <c r="DO105" s="9" t="s">
        <v>124</v>
      </c>
      <c r="DP105" s="9" t="s">
        <v>125</v>
      </c>
      <c r="DQ105" s="9" t="s">
        <v>126</v>
      </c>
      <c r="DR105" s="9" t="s">
        <v>127</v>
      </c>
      <c r="DS105" s="9" t="s">
        <v>128</v>
      </c>
      <c r="DT105" s="9" t="s">
        <v>129</v>
      </c>
      <c r="DU105" s="9" t="s">
        <v>130</v>
      </c>
      <c r="DV105" s="9" t="s">
        <v>131</v>
      </c>
      <c r="DW105" s="9" t="s">
        <v>132</v>
      </c>
      <c r="DX105" s="9" t="s">
        <v>133</v>
      </c>
      <c r="DY105" s="9" t="s">
        <v>134</v>
      </c>
      <c r="DZ105" s="9" t="s">
        <v>135</v>
      </c>
      <c r="EA105" s="9" t="s">
        <v>136</v>
      </c>
      <c r="EB105" s="9" t="s">
        <v>137</v>
      </c>
      <c r="EC105" s="9" t="s">
        <v>138</v>
      </c>
      <c r="ED105" s="9" t="s">
        <v>139</v>
      </c>
      <c r="EE105" s="9" t="s">
        <v>140</v>
      </c>
      <c r="EF105" s="9" t="s">
        <v>141</v>
      </c>
      <c r="EG105" s="9" t="s">
        <v>142</v>
      </c>
      <c r="EH105" s="9" t="s">
        <v>143</v>
      </c>
      <c r="EI105" s="9" t="s">
        <v>144</v>
      </c>
      <c r="EJ105" s="9" t="s">
        <v>145</v>
      </c>
      <c r="EK105" s="9" t="s">
        <v>146</v>
      </c>
      <c r="EL105" s="9" t="s">
        <v>147</v>
      </c>
      <c r="EM105" s="9" t="s">
        <v>148</v>
      </c>
      <c r="EN105" s="9" t="s">
        <v>149</v>
      </c>
      <c r="EO105" s="9" t="s">
        <v>150</v>
      </c>
      <c r="EP105" s="9" t="s">
        <v>151</v>
      </c>
      <c r="EQ105" s="9" t="s">
        <v>152</v>
      </c>
      <c r="ER105" s="9" t="s">
        <v>153</v>
      </c>
      <c r="ES105" s="9" t="s">
        <v>154</v>
      </c>
      <c r="ET105" s="9" t="s">
        <v>155</v>
      </c>
      <c r="EU105" s="9" t="s">
        <v>156</v>
      </c>
      <c r="EV105" s="9" t="s">
        <v>157</v>
      </c>
      <c r="EW105" s="9" t="s">
        <v>158</v>
      </c>
      <c r="EX105" s="9" t="s">
        <v>159</v>
      </c>
      <c r="EY105" s="9" t="s">
        <v>160</v>
      </c>
      <c r="EZ105" s="9" t="s">
        <v>161</v>
      </c>
      <c r="FA105" s="9" t="s">
        <v>162</v>
      </c>
      <c r="FB105" s="9" t="s">
        <v>163</v>
      </c>
      <c r="FC105" s="9" t="s">
        <v>164</v>
      </c>
      <c r="FD105" s="9" t="s">
        <v>165</v>
      </c>
      <c r="FE105" s="9" t="s">
        <v>166</v>
      </c>
      <c r="FF105" s="9" t="s">
        <v>167</v>
      </c>
      <c r="FG105" s="9" t="s">
        <v>168</v>
      </c>
      <c r="FH105" s="9" t="s">
        <v>169</v>
      </c>
      <c r="FI105" s="9" t="s">
        <v>170</v>
      </c>
      <c r="FJ105" s="9" t="s">
        <v>171</v>
      </c>
      <c r="FK105" s="9" t="s">
        <v>172</v>
      </c>
      <c r="FL105" s="9" t="s">
        <v>173</v>
      </c>
      <c r="FM105" s="9" t="s">
        <v>174</v>
      </c>
      <c r="FN105" s="9" t="s">
        <v>175</v>
      </c>
      <c r="FO105" s="9" t="s">
        <v>176</v>
      </c>
      <c r="FP105" s="9" t="s">
        <v>177</v>
      </c>
      <c r="FQ105" s="9" t="s">
        <v>178</v>
      </c>
      <c r="FR105" s="9" t="s">
        <v>179</v>
      </c>
      <c r="FS105" s="9" t="s">
        <v>180</v>
      </c>
      <c r="FT105" s="9" t="s">
        <v>181</v>
      </c>
      <c r="FU105" s="9" t="s">
        <v>182</v>
      </c>
      <c r="FV105" s="9" t="s">
        <v>183</v>
      </c>
      <c r="FW105" s="9" t="s">
        <v>184</v>
      </c>
      <c r="FX105" s="9" t="s">
        <v>185</v>
      </c>
      <c r="FY105" s="9" t="s">
        <v>186</v>
      </c>
      <c r="FZ105" s="9" t="s">
        <v>187</v>
      </c>
      <c r="GA105" s="9" t="s">
        <v>188</v>
      </c>
      <c r="GB105" s="9" t="s">
        <v>189</v>
      </c>
      <c r="GC105" s="9" t="s">
        <v>190</v>
      </c>
      <c r="GD105" s="9" t="s">
        <v>191</v>
      </c>
      <c r="GE105" s="9" t="s">
        <v>192</v>
      </c>
      <c r="GF105" s="9" t="s">
        <v>193</v>
      </c>
      <c r="GG105" s="9" t="s">
        <v>194</v>
      </c>
      <c r="GH105" s="9" t="s">
        <v>195</v>
      </c>
      <c r="GI105" s="9" t="s">
        <v>196</v>
      </c>
      <c r="GJ105" s="9" t="s">
        <v>197</v>
      </c>
      <c r="GK105" s="9" t="s">
        <v>198</v>
      </c>
      <c r="GL105" s="9" t="s">
        <v>199</v>
      </c>
      <c r="GM105" s="9" t="s">
        <v>200</v>
      </c>
      <c r="GN105" s="9" t="s">
        <v>201</v>
      </c>
      <c r="GO105" s="9" t="s">
        <v>202</v>
      </c>
      <c r="GP105" s="9" t="s">
        <v>203</v>
      </c>
      <c r="GQ105" s="9" t="s">
        <v>204</v>
      </c>
      <c r="GR105" s="9" t="s">
        <v>205</v>
      </c>
      <c r="GS105" s="9" t="s">
        <v>206</v>
      </c>
      <c r="GT105" s="9" t="s">
        <v>207</v>
      </c>
      <c r="GU105" s="9" t="s">
        <v>208</v>
      </c>
      <c r="GV105" s="9" t="s">
        <v>209</v>
      </c>
      <c r="GW105" s="9" t="s">
        <v>210</v>
      </c>
      <c r="GX105" s="9" t="s">
        <v>211</v>
      </c>
      <c r="GY105" s="9" t="s">
        <v>212</v>
      </c>
      <c r="GZ105" s="9" t="s">
        <v>213</v>
      </c>
      <c r="HA105" s="9" t="s">
        <v>214</v>
      </c>
      <c r="HB105" s="9" t="s">
        <v>215</v>
      </c>
      <c r="HC105" s="9" t="s">
        <v>216</v>
      </c>
      <c r="HD105" s="9" t="s">
        <v>217</v>
      </c>
      <c r="HE105" s="9" t="s">
        <v>218</v>
      </c>
      <c r="HF105" s="9" t="s">
        <v>219</v>
      </c>
      <c r="HG105" s="9" t="s">
        <v>220</v>
      </c>
      <c r="HH105" s="9" t="s">
        <v>221</v>
      </c>
      <c r="HI105" s="9" t="s">
        <v>222</v>
      </c>
      <c r="HJ105" s="9" t="s">
        <v>223</v>
      </c>
      <c r="HK105" s="9" t="s">
        <v>224</v>
      </c>
      <c r="HL105" s="9" t="s">
        <v>225</v>
      </c>
      <c r="HM105" s="9" t="s">
        <v>226</v>
      </c>
      <c r="HN105" s="9" t="s">
        <v>227</v>
      </c>
      <c r="HO105" s="9" t="s">
        <v>228</v>
      </c>
      <c r="HP105" s="9" t="s">
        <v>229</v>
      </c>
      <c r="HQ105" s="9" t="s">
        <v>230</v>
      </c>
      <c r="HR105" s="9" t="s">
        <v>231</v>
      </c>
      <c r="HS105" s="9" t="s">
        <v>232</v>
      </c>
      <c r="HT105" s="9" t="s">
        <v>233</v>
      </c>
      <c r="HU105" s="9" t="s">
        <v>234</v>
      </c>
      <c r="HV105" s="9" t="s">
        <v>235</v>
      </c>
      <c r="HW105" s="9" t="s">
        <v>236</v>
      </c>
      <c r="HX105" s="9" t="s">
        <v>237</v>
      </c>
      <c r="HY105" s="9" t="s">
        <v>238</v>
      </c>
      <c r="HZ105" s="9" t="s">
        <v>239</v>
      </c>
      <c r="IA105" s="9" t="s">
        <v>240</v>
      </c>
      <c r="IB105" s="9" t="s">
        <v>241</v>
      </c>
      <c r="IC105" s="9" t="s">
        <v>242</v>
      </c>
      <c r="ID105" s="9" t="s">
        <v>243</v>
      </c>
      <c r="IE105" s="9" t="s">
        <v>244</v>
      </c>
      <c r="IF105" s="9" t="s">
        <v>245</v>
      </c>
      <c r="IG105" s="9" t="s">
        <v>246</v>
      </c>
      <c r="IH105" s="9" t="s">
        <v>247</v>
      </c>
      <c r="II105" s="9" t="s">
        <v>248</v>
      </c>
    </row>
    <row r="106" spans="1:408" hidden="1">
      <c r="B106" s="123" t="s">
        <v>794</v>
      </c>
      <c r="C106" s="100" t="e">
        <f>'1.2 Investment estimation'!#REF!</f>
        <v>#REF!</v>
      </c>
      <c r="E106" s="28"/>
    </row>
    <row r="107" spans="1:408" hidden="1">
      <c r="B107" s="121" t="s">
        <v>490</v>
      </c>
      <c r="C107" s="122">
        <v>140000</v>
      </c>
      <c r="E107" s="28"/>
    </row>
    <row r="108" spans="1:408" ht="15.75" hidden="1" thickBot="1">
      <c r="B108" s="121" t="s">
        <v>496</v>
      </c>
      <c r="C108" s="122">
        <f>C62</f>
        <v>0</v>
      </c>
      <c r="E108" s="28"/>
    </row>
    <row r="109" spans="1:408" hidden="1">
      <c r="B109" s="114" t="s">
        <v>494</v>
      </c>
      <c r="C109" s="111" t="e">
        <f>(SUM(C107:C108)-(SUM(C106)))</f>
        <v>#REF!</v>
      </c>
      <c r="D109" s="429">
        <f t="shared" ref="D109:AI109" si="65">D82-D83</f>
        <v>0</v>
      </c>
      <c r="E109" s="429">
        <f t="shared" si="65"/>
        <v>0</v>
      </c>
      <c r="F109" s="429">
        <f t="shared" si="65"/>
        <v>0</v>
      </c>
      <c r="G109" s="429">
        <f t="shared" si="65"/>
        <v>0</v>
      </c>
      <c r="H109" s="429">
        <f t="shared" si="65"/>
        <v>0</v>
      </c>
      <c r="I109" s="429">
        <f t="shared" si="65"/>
        <v>0</v>
      </c>
      <c r="J109" s="429">
        <f t="shared" si="65"/>
        <v>0</v>
      </c>
      <c r="K109" s="429">
        <f t="shared" si="65"/>
        <v>0</v>
      </c>
      <c r="L109" s="429">
        <f t="shared" si="65"/>
        <v>0</v>
      </c>
      <c r="M109" s="429">
        <f t="shared" si="65"/>
        <v>0</v>
      </c>
      <c r="N109" s="429">
        <f t="shared" si="65"/>
        <v>0</v>
      </c>
      <c r="O109" s="429">
        <f t="shared" si="65"/>
        <v>0</v>
      </c>
      <c r="P109" s="429">
        <f t="shared" si="65"/>
        <v>0</v>
      </c>
      <c r="Q109" s="429">
        <f t="shared" si="65"/>
        <v>0</v>
      </c>
      <c r="R109" s="429">
        <f t="shared" si="65"/>
        <v>0</v>
      </c>
      <c r="S109" s="429">
        <f t="shared" si="65"/>
        <v>0</v>
      </c>
      <c r="T109" s="429">
        <f t="shared" si="65"/>
        <v>0</v>
      </c>
      <c r="U109" s="429">
        <f t="shared" si="65"/>
        <v>0</v>
      </c>
      <c r="V109" s="429">
        <f t="shared" si="65"/>
        <v>0</v>
      </c>
      <c r="W109" s="429">
        <f t="shared" si="65"/>
        <v>0</v>
      </c>
      <c r="X109" s="429">
        <f t="shared" si="65"/>
        <v>0</v>
      </c>
      <c r="Y109" s="429">
        <f t="shared" si="65"/>
        <v>0</v>
      </c>
      <c r="Z109" s="429">
        <f t="shared" si="65"/>
        <v>0</v>
      </c>
      <c r="AA109" s="429">
        <f t="shared" si="65"/>
        <v>0</v>
      </c>
      <c r="AB109" s="429">
        <f t="shared" si="65"/>
        <v>0</v>
      </c>
      <c r="AC109" s="429">
        <f t="shared" si="65"/>
        <v>0</v>
      </c>
      <c r="AD109" s="429">
        <f t="shared" si="65"/>
        <v>0</v>
      </c>
      <c r="AE109" s="429">
        <f t="shared" si="65"/>
        <v>0</v>
      </c>
      <c r="AF109" s="429">
        <f t="shared" si="65"/>
        <v>0</v>
      </c>
      <c r="AG109" s="429">
        <f t="shared" si="65"/>
        <v>0</v>
      </c>
      <c r="AH109" s="429">
        <f t="shared" si="65"/>
        <v>0</v>
      </c>
      <c r="AI109" s="429">
        <f t="shared" si="65"/>
        <v>0</v>
      </c>
      <c r="AJ109" s="429">
        <f t="shared" ref="AJ109:BB109" si="66">AJ82-AJ83</f>
        <v>0</v>
      </c>
      <c r="AK109" s="429">
        <f t="shared" si="66"/>
        <v>0</v>
      </c>
      <c r="AL109" s="429">
        <f t="shared" si="66"/>
        <v>0</v>
      </c>
      <c r="AM109" s="429">
        <f t="shared" si="66"/>
        <v>0</v>
      </c>
      <c r="AN109" s="429">
        <f t="shared" si="66"/>
        <v>0</v>
      </c>
      <c r="AO109" s="429">
        <f t="shared" si="66"/>
        <v>0</v>
      </c>
      <c r="AP109" s="429">
        <f t="shared" si="66"/>
        <v>0</v>
      </c>
      <c r="AQ109" s="429">
        <f t="shared" si="66"/>
        <v>0</v>
      </c>
      <c r="AR109" s="429">
        <f t="shared" si="66"/>
        <v>0</v>
      </c>
      <c r="AS109" s="429">
        <f t="shared" si="66"/>
        <v>0</v>
      </c>
      <c r="AT109" s="429">
        <f t="shared" si="66"/>
        <v>0</v>
      </c>
      <c r="AU109" s="429">
        <f t="shared" si="66"/>
        <v>0</v>
      </c>
      <c r="AV109" s="429">
        <f t="shared" si="66"/>
        <v>0</v>
      </c>
      <c r="AW109" s="429">
        <f t="shared" si="66"/>
        <v>0</v>
      </c>
      <c r="AX109" s="429">
        <f t="shared" si="66"/>
        <v>0</v>
      </c>
      <c r="AY109" s="429">
        <f t="shared" si="66"/>
        <v>0</v>
      </c>
      <c r="AZ109" s="429">
        <f t="shared" si="66"/>
        <v>0</v>
      </c>
      <c r="BA109" s="429">
        <f t="shared" si="66"/>
        <v>0</v>
      </c>
      <c r="BB109" s="429">
        <f t="shared" si="66"/>
        <v>0</v>
      </c>
    </row>
    <row r="110" spans="1:408" ht="15.75" hidden="1" thickBot="1">
      <c r="B110" s="106" t="s">
        <v>493</v>
      </c>
      <c r="C110" s="112" t="e">
        <f>C109</f>
        <v>#REF!</v>
      </c>
      <c r="D110" s="113" t="e">
        <f xml:space="preserve"> D109+C110</f>
        <v>#REF!</v>
      </c>
      <c r="E110" s="113" t="e">
        <f t="shared" ref="E110:BB110" si="67" xml:space="preserve"> E109+D110</f>
        <v>#REF!</v>
      </c>
      <c r="F110" s="113" t="e">
        <f t="shared" si="67"/>
        <v>#REF!</v>
      </c>
      <c r="G110" s="113" t="e">
        <f t="shared" si="67"/>
        <v>#REF!</v>
      </c>
      <c r="H110" s="113" t="e">
        <f t="shared" si="67"/>
        <v>#REF!</v>
      </c>
      <c r="I110" s="113" t="e">
        <f t="shared" si="67"/>
        <v>#REF!</v>
      </c>
      <c r="J110" s="113" t="e">
        <f t="shared" si="67"/>
        <v>#REF!</v>
      </c>
      <c r="K110" s="113" t="e">
        <f t="shared" si="67"/>
        <v>#REF!</v>
      </c>
      <c r="L110" s="113" t="e">
        <f t="shared" si="67"/>
        <v>#REF!</v>
      </c>
      <c r="M110" s="113" t="e">
        <f t="shared" si="67"/>
        <v>#REF!</v>
      </c>
      <c r="N110" s="113" t="e">
        <f t="shared" si="67"/>
        <v>#REF!</v>
      </c>
      <c r="O110" s="113" t="e">
        <f t="shared" si="67"/>
        <v>#REF!</v>
      </c>
      <c r="P110" s="113" t="e">
        <f t="shared" si="67"/>
        <v>#REF!</v>
      </c>
      <c r="Q110" s="113" t="e">
        <f t="shared" si="67"/>
        <v>#REF!</v>
      </c>
      <c r="R110" s="113" t="e">
        <f t="shared" si="67"/>
        <v>#REF!</v>
      </c>
      <c r="S110" s="113" t="e">
        <f t="shared" si="67"/>
        <v>#REF!</v>
      </c>
      <c r="T110" s="113" t="e">
        <f t="shared" si="67"/>
        <v>#REF!</v>
      </c>
      <c r="U110" s="113" t="e">
        <f t="shared" si="67"/>
        <v>#REF!</v>
      </c>
      <c r="V110" s="113" t="e">
        <f t="shared" si="67"/>
        <v>#REF!</v>
      </c>
      <c r="W110" s="113" t="e">
        <f t="shared" si="67"/>
        <v>#REF!</v>
      </c>
      <c r="X110" s="113" t="e">
        <f t="shared" si="67"/>
        <v>#REF!</v>
      </c>
      <c r="Y110" s="113" t="e">
        <f t="shared" si="67"/>
        <v>#REF!</v>
      </c>
      <c r="Z110" s="113" t="e">
        <f t="shared" si="67"/>
        <v>#REF!</v>
      </c>
      <c r="AA110" s="113" t="e">
        <f t="shared" si="67"/>
        <v>#REF!</v>
      </c>
      <c r="AB110" s="113" t="e">
        <f t="shared" si="67"/>
        <v>#REF!</v>
      </c>
      <c r="AC110" s="113" t="e">
        <f t="shared" si="67"/>
        <v>#REF!</v>
      </c>
      <c r="AD110" s="113" t="e">
        <f t="shared" si="67"/>
        <v>#REF!</v>
      </c>
      <c r="AE110" s="113" t="e">
        <f t="shared" si="67"/>
        <v>#REF!</v>
      </c>
      <c r="AF110" s="113" t="e">
        <f t="shared" si="67"/>
        <v>#REF!</v>
      </c>
      <c r="AG110" s="113" t="e">
        <f t="shared" si="67"/>
        <v>#REF!</v>
      </c>
      <c r="AH110" s="113" t="e">
        <f t="shared" si="67"/>
        <v>#REF!</v>
      </c>
      <c r="AI110" s="113" t="e">
        <f t="shared" si="67"/>
        <v>#REF!</v>
      </c>
      <c r="AJ110" s="113" t="e">
        <f t="shared" si="67"/>
        <v>#REF!</v>
      </c>
      <c r="AK110" s="113" t="e">
        <f t="shared" si="67"/>
        <v>#REF!</v>
      </c>
      <c r="AL110" s="113" t="e">
        <f t="shared" si="67"/>
        <v>#REF!</v>
      </c>
      <c r="AM110" s="113" t="e">
        <f t="shared" si="67"/>
        <v>#REF!</v>
      </c>
      <c r="AN110" s="113" t="e">
        <f t="shared" si="67"/>
        <v>#REF!</v>
      </c>
      <c r="AO110" s="113" t="e">
        <f t="shared" si="67"/>
        <v>#REF!</v>
      </c>
      <c r="AP110" s="113" t="e">
        <f t="shared" si="67"/>
        <v>#REF!</v>
      </c>
      <c r="AQ110" s="113" t="e">
        <f t="shared" si="67"/>
        <v>#REF!</v>
      </c>
      <c r="AR110" s="113" t="e">
        <f t="shared" si="67"/>
        <v>#REF!</v>
      </c>
      <c r="AS110" s="113" t="e">
        <f t="shared" si="67"/>
        <v>#REF!</v>
      </c>
      <c r="AT110" s="113" t="e">
        <f t="shared" si="67"/>
        <v>#REF!</v>
      </c>
      <c r="AU110" s="113" t="e">
        <f t="shared" si="67"/>
        <v>#REF!</v>
      </c>
      <c r="AV110" s="113" t="e">
        <f t="shared" si="67"/>
        <v>#REF!</v>
      </c>
      <c r="AW110" s="113" t="e">
        <f t="shared" si="67"/>
        <v>#REF!</v>
      </c>
      <c r="AX110" s="113" t="e">
        <f t="shared" si="67"/>
        <v>#REF!</v>
      </c>
      <c r="AY110" s="113" t="e">
        <f t="shared" si="67"/>
        <v>#REF!</v>
      </c>
      <c r="AZ110" s="113" t="e">
        <f t="shared" si="67"/>
        <v>#REF!</v>
      </c>
      <c r="BA110" s="113" t="e">
        <f t="shared" si="67"/>
        <v>#REF!</v>
      </c>
      <c r="BB110" s="113" t="e">
        <f t="shared" si="67"/>
        <v>#REF!</v>
      </c>
    </row>
    <row r="111" spans="1:408" s="463" customFormat="1" ht="12" hidden="1" customHeight="1">
      <c r="C111" s="464" t="e">
        <f>IF(C110&gt;($C$106-$C$107), "SI", "NO")</f>
        <v>#REF!</v>
      </c>
      <c r="D111" s="464" t="e">
        <f t="shared" ref="D111:BB111" si="68">IF(D110&gt;($C$106-$C$107), "SI", "NO")</f>
        <v>#REF!</v>
      </c>
      <c r="E111" s="464" t="e">
        <f t="shared" si="68"/>
        <v>#REF!</v>
      </c>
      <c r="F111" s="464" t="e">
        <f t="shared" si="68"/>
        <v>#REF!</v>
      </c>
      <c r="G111" s="464" t="e">
        <f t="shared" si="68"/>
        <v>#REF!</v>
      </c>
      <c r="H111" s="464" t="e">
        <f t="shared" si="68"/>
        <v>#REF!</v>
      </c>
      <c r="I111" s="464" t="e">
        <f t="shared" si="68"/>
        <v>#REF!</v>
      </c>
      <c r="J111" s="464" t="e">
        <f t="shared" si="68"/>
        <v>#REF!</v>
      </c>
      <c r="K111" s="464" t="e">
        <f t="shared" si="68"/>
        <v>#REF!</v>
      </c>
      <c r="L111" s="464" t="e">
        <f t="shared" si="68"/>
        <v>#REF!</v>
      </c>
      <c r="M111" s="464" t="e">
        <f t="shared" si="68"/>
        <v>#REF!</v>
      </c>
      <c r="N111" s="464" t="e">
        <f t="shared" si="68"/>
        <v>#REF!</v>
      </c>
      <c r="O111" s="464" t="e">
        <f t="shared" si="68"/>
        <v>#REF!</v>
      </c>
      <c r="P111" s="464" t="e">
        <f t="shared" si="68"/>
        <v>#REF!</v>
      </c>
      <c r="Q111" s="464" t="e">
        <f t="shared" si="68"/>
        <v>#REF!</v>
      </c>
      <c r="R111" s="464" t="e">
        <f t="shared" si="68"/>
        <v>#REF!</v>
      </c>
      <c r="S111" s="464" t="e">
        <f t="shared" si="68"/>
        <v>#REF!</v>
      </c>
      <c r="T111" s="464" t="e">
        <f t="shared" si="68"/>
        <v>#REF!</v>
      </c>
      <c r="U111" s="464" t="e">
        <f t="shared" si="68"/>
        <v>#REF!</v>
      </c>
      <c r="V111" s="464" t="e">
        <f t="shared" si="68"/>
        <v>#REF!</v>
      </c>
      <c r="W111" s="464" t="e">
        <f t="shared" si="68"/>
        <v>#REF!</v>
      </c>
      <c r="X111" s="464" t="e">
        <f t="shared" si="68"/>
        <v>#REF!</v>
      </c>
      <c r="Y111" s="464" t="e">
        <f t="shared" si="68"/>
        <v>#REF!</v>
      </c>
      <c r="Z111" s="464" t="e">
        <f t="shared" si="68"/>
        <v>#REF!</v>
      </c>
      <c r="AA111" s="464" t="e">
        <f t="shared" si="68"/>
        <v>#REF!</v>
      </c>
      <c r="AB111" s="464" t="e">
        <f t="shared" si="68"/>
        <v>#REF!</v>
      </c>
      <c r="AC111" s="464" t="e">
        <f t="shared" si="68"/>
        <v>#REF!</v>
      </c>
      <c r="AD111" s="464" t="e">
        <f t="shared" si="68"/>
        <v>#REF!</v>
      </c>
      <c r="AE111" s="464" t="e">
        <f t="shared" si="68"/>
        <v>#REF!</v>
      </c>
      <c r="AF111" s="464" t="e">
        <f t="shared" si="68"/>
        <v>#REF!</v>
      </c>
      <c r="AG111" s="464" t="e">
        <f t="shared" si="68"/>
        <v>#REF!</v>
      </c>
      <c r="AH111" s="464" t="e">
        <f t="shared" si="68"/>
        <v>#REF!</v>
      </c>
      <c r="AI111" s="464" t="e">
        <f t="shared" si="68"/>
        <v>#REF!</v>
      </c>
      <c r="AJ111" s="464" t="e">
        <f t="shared" si="68"/>
        <v>#REF!</v>
      </c>
      <c r="AK111" s="464" t="e">
        <f t="shared" si="68"/>
        <v>#REF!</v>
      </c>
      <c r="AL111" s="464" t="e">
        <f t="shared" si="68"/>
        <v>#REF!</v>
      </c>
      <c r="AM111" s="464" t="e">
        <f t="shared" si="68"/>
        <v>#REF!</v>
      </c>
      <c r="AN111" s="464" t="e">
        <f t="shared" si="68"/>
        <v>#REF!</v>
      </c>
      <c r="AO111" s="464" t="e">
        <f t="shared" si="68"/>
        <v>#REF!</v>
      </c>
      <c r="AP111" s="464" t="e">
        <f t="shared" si="68"/>
        <v>#REF!</v>
      </c>
      <c r="AQ111" s="464" t="e">
        <f t="shared" si="68"/>
        <v>#REF!</v>
      </c>
      <c r="AR111" s="464" t="e">
        <f t="shared" si="68"/>
        <v>#REF!</v>
      </c>
      <c r="AS111" s="464" t="e">
        <f t="shared" si="68"/>
        <v>#REF!</v>
      </c>
      <c r="AT111" s="464" t="e">
        <f t="shared" si="68"/>
        <v>#REF!</v>
      </c>
      <c r="AU111" s="464" t="e">
        <f t="shared" si="68"/>
        <v>#REF!</v>
      </c>
      <c r="AV111" s="464" t="e">
        <f t="shared" si="68"/>
        <v>#REF!</v>
      </c>
      <c r="AW111" s="464" t="e">
        <f t="shared" si="68"/>
        <v>#REF!</v>
      </c>
      <c r="AX111" s="464" t="e">
        <f t="shared" si="68"/>
        <v>#REF!</v>
      </c>
      <c r="AY111" s="464" t="e">
        <f t="shared" si="68"/>
        <v>#REF!</v>
      </c>
      <c r="AZ111" s="464" t="e">
        <f t="shared" si="68"/>
        <v>#REF!</v>
      </c>
      <c r="BA111" s="464" t="e">
        <f t="shared" si="68"/>
        <v>#REF!</v>
      </c>
      <c r="BB111" s="464" t="e">
        <f t="shared" si="68"/>
        <v>#REF!</v>
      </c>
    </row>
    <row r="112" spans="1:408" s="464" customFormat="1" ht="10.5" hidden="1" customHeight="1" thickBot="1">
      <c r="B112" s="465"/>
      <c r="C112" s="466" t="s">
        <v>2</v>
      </c>
      <c r="D112" s="466" t="s">
        <v>1</v>
      </c>
      <c r="E112" s="466" t="s">
        <v>3</v>
      </c>
      <c r="F112" s="466" t="s">
        <v>4</v>
      </c>
      <c r="G112" s="466" t="s">
        <v>5</v>
      </c>
      <c r="H112" s="466" t="s">
        <v>6</v>
      </c>
      <c r="I112" s="466" t="s">
        <v>7</v>
      </c>
      <c r="J112" s="466" t="s">
        <v>8</v>
      </c>
      <c r="K112" s="466" t="s">
        <v>9</v>
      </c>
      <c r="L112" s="466" t="s">
        <v>10</v>
      </c>
      <c r="M112" s="466" t="s">
        <v>11</v>
      </c>
      <c r="N112" s="466" t="s">
        <v>12</v>
      </c>
      <c r="O112" s="466" t="s">
        <v>13</v>
      </c>
      <c r="P112" s="466" t="s">
        <v>14</v>
      </c>
      <c r="Q112" s="466" t="s">
        <v>15</v>
      </c>
      <c r="R112" s="466" t="s">
        <v>16</v>
      </c>
      <c r="S112" s="466" t="s">
        <v>17</v>
      </c>
      <c r="T112" s="466" t="s">
        <v>18</v>
      </c>
      <c r="U112" s="466" t="s">
        <v>19</v>
      </c>
      <c r="V112" s="466" t="s">
        <v>20</v>
      </c>
      <c r="W112" s="466" t="s">
        <v>21</v>
      </c>
      <c r="X112" s="466" t="s">
        <v>22</v>
      </c>
      <c r="Y112" s="466" t="s">
        <v>23</v>
      </c>
      <c r="Z112" s="466" t="s">
        <v>24</v>
      </c>
      <c r="AA112" s="466" t="s">
        <v>25</v>
      </c>
      <c r="AB112" s="466" t="s">
        <v>26</v>
      </c>
      <c r="AC112" s="466" t="s">
        <v>27</v>
      </c>
      <c r="AD112" s="466" t="s">
        <v>28</v>
      </c>
      <c r="AE112" s="466" t="s">
        <v>29</v>
      </c>
      <c r="AF112" s="466" t="s">
        <v>30</v>
      </c>
      <c r="AG112" s="466" t="s">
        <v>31</v>
      </c>
      <c r="AH112" s="466" t="s">
        <v>32</v>
      </c>
      <c r="AI112" s="466" t="s">
        <v>33</v>
      </c>
      <c r="AJ112" s="466" t="s">
        <v>34</v>
      </c>
      <c r="AK112" s="466" t="s">
        <v>35</v>
      </c>
      <c r="AL112" s="466" t="s">
        <v>36</v>
      </c>
      <c r="AM112" s="466" t="s">
        <v>37</v>
      </c>
      <c r="AN112" s="466" t="s">
        <v>38</v>
      </c>
      <c r="AO112" s="466" t="s">
        <v>39</v>
      </c>
      <c r="AP112" s="466" t="s">
        <v>40</v>
      </c>
      <c r="AQ112" s="466" t="s">
        <v>41</v>
      </c>
      <c r="AR112" s="466" t="s">
        <v>42</v>
      </c>
      <c r="AS112" s="466" t="s">
        <v>43</v>
      </c>
      <c r="AT112" s="466" t="s">
        <v>44</v>
      </c>
      <c r="AU112" s="466" t="s">
        <v>45</v>
      </c>
      <c r="AV112" s="466" t="s">
        <v>46</v>
      </c>
      <c r="AW112" s="466" t="s">
        <v>47</v>
      </c>
      <c r="AX112" s="466" t="s">
        <v>48</v>
      </c>
      <c r="AY112" s="466" t="s">
        <v>49</v>
      </c>
      <c r="AZ112" s="466" t="s">
        <v>50</v>
      </c>
      <c r="BA112" s="466" t="s">
        <v>51</v>
      </c>
      <c r="BB112" s="466" t="s">
        <v>60</v>
      </c>
    </row>
    <row r="113" spans="1:408" s="13" customFormat="1" ht="27" hidden="1" thickBot="1">
      <c r="B113" s="439" t="s">
        <v>774</v>
      </c>
      <c r="C113" s="437" t="e">
        <f>HLOOKUP("SI",C111:BB112,2,)</f>
        <v>#N/A</v>
      </c>
      <c r="D113" s="15"/>
      <c r="E113" s="28"/>
      <c r="F113" s="15"/>
      <c r="G113" s="15"/>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408" s="93" customFormat="1" ht="27" hidden="1" thickBot="1">
      <c r="B114" s="439" t="s">
        <v>775</v>
      </c>
      <c r="C114" s="438" t="e">
        <f>NPV(D55,C109:BB109)</f>
        <v>#REF!</v>
      </c>
      <c r="D114" s="94"/>
      <c r="E114" s="92"/>
      <c r="F114" s="94"/>
      <c r="G114" s="94"/>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row>
    <row r="115" spans="1:408" ht="53.25" hidden="1" thickBot="1">
      <c r="B115" s="441" t="s">
        <v>798</v>
      </c>
      <c r="C115" s="475" t="e">
        <f>((C114)/(C106-C107))/50</f>
        <v>#REF!</v>
      </c>
      <c r="E115" s="28"/>
    </row>
    <row r="116" spans="1:408" s="350" customFormat="1" ht="20.25" customHeight="1" thickBot="1">
      <c r="A116" s="348" t="s">
        <v>817</v>
      </c>
      <c r="B116" s="349"/>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A116" s="351"/>
      <c r="EB116" s="351"/>
      <c r="EC116" s="351"/>
      <c r="ED116" s="351"/>
      <c r="EE116" s="351"/>
      <c r="EF116" s="351"/>
      <c r="EG116" s="351"/>
      <c r="EH116" s="351"/>
      <c r="EI116" s="351"/>
      <c r="EJ116" s="351"/>
      <c r="EK116" s="351"/>
      <c r="EL116" s="351"/>
      <c r="EM116" s="351"/>
      <c r="EN116" s="351"/>
      <c r="EO116" s="351"/>
      <c r="EP116" s="351"/>
      <c r="EQ116" s="351"/>
      <c r="ER116" s="351"/>
      <c r="ES116" s="351"/>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1"/>
      <c r="FQ116" s="351"/>
      <c r="FR116" s="351"/>
      <c r="FS116" s="351"/>
      <c r="FT116" s="351"/>
      <c r="FU116" s="351"/>
      <c r="FV116" s="351"/>
      <c r="FW116" s="351"/>
      <c r="FX116" s="351"/>
      <c r="FY116" s="351"/>
      <c r="FZ116" s="351"/>
      <c r="GA116" s="351"/>
      <c r="GB116" s="351"/>
      <c r="GC116" s="351"/>
      <c r="GD116" s="351"/>
      <c r="GE116" s="351"/>
      <c r="GF116" s="351"/>
      <c r="GG116" s="351"/>
      <c r="GH116" s="351"/>
      <c r="GI116" s="351"/>
      <c r="GJ116" s="351"/>
      <c r="GK116" s="351"/>
      <c r="GL116" s="351"/>
      <c r="GM116" s="351"/>
      <c r="GN116" s="351"/>
      <c r="GO116" s="351"/>
      <c r="GP116" s="351"/>
      <c r="GQ116" s="351"/>
      <c r="GR116" s="351"/>
      <c r="GS116" s="351"/>
      <c r="GT116" s="351"/>
      <c r="GU116" s="351"/>
      <c r="GV116" s="351"/>
      <c r="GW116" s="351"/>
      <c r="GX116" s="351"/>
      <c r="GY116" s="351"/>
      <c r="GZ116" s="351"/>
      <c r="HA116" s="351"/>
      <c r="HB116" s="351"/>
      <c r="HC116" s="351"/>
      <c r="HD116" s="351"/>
      <c r="HE116" s="351"/>
      <c r="HF116" s="351"/>
      <c r="HG116" s="351"/>
      <c r="HH116" s="351"/>
      <c r="HI116" s="351"/>
      <c r="HJ116" s="351"/>
      <c r="HK116" s="351"/>
      <c r="HL116" s="351"/>
      <c r="HM116" s="351"/>
      <c r="HN116" s="351"/>
      <c r="HO116" s="351"/>
      <c r="HP116" s="351"/>
      <c r="HQ116" s="351"/>
      <c r="HR116" s="351"/>
      <c r="HS116" s="351"/>
      <c r="HT116" s="351"/>
      <c r="HU116" s="351"/>
      <c r="HV116" s="351"/>
      <c r="HW116" s="351"/>
      <c r="HX116" s="351"/>
      <c r="HY116" s="351"/>
      <c r="HZ116" s="351"/>
      <c r="IA116" s="351"/>
      <c r="IB116" s="351"/>
      <c r="IC116" s="351"/>
      <c r="ID116" s="351"/>
      <c r="IE116" s="351"/>
      <c r="IF116" s="351"/>
      <c r="IG116" s="351"/>
      <c r="IH116" s="351"/>
      <c r="II116" s="351"/>
      <c r="IJ116" s="352"/>
      <c r="IK116" s="352"/>
      <c r="IL116" s="352"/>
      <c r="IM116" s="352"/>
      <c r="IN116" s="352"/>
      <c r="IO116" s="352"/>
      <c r="IP116" s="352"/>
      <c r="IQ116" s="352"/>
      <c r="IR116" s="352"/>
      <c r="IS116" s="352"/>
      <c r="IT116" s="352"/>
      <c r="IU116" s="352"/>
      <c r="IV116" s="352"/>
      <c r="IW116" s="352"/>
      <c r="IX116" s="352"/>
      <c r="IY116" s="352"/>
      <c r="IZ116" s="352"/>
      <c r="JA116" s="352"/>
      <c r="JB116" s="352"/>
      <c r="JC116" s="352"/>
      <c r="JD116" s="352"/>
      <c r="JE116" s="352"/>
      <c r="JF116" s="352"/>
      <c r="JG116" s="352"/>
      <c r="JH116" s="352"/>
      <c r="JI116" s="352"/>
      <c r="JJ116" s="352"/>
      <c r="JK116" s="352"/>
      <c r="JL116" s="352"/>
      <c r="JM116" s="352"/>
      <c r="JN116" s="352"/>
      <c r="JO116" s="352"/>
      <c r="JP116" s="352"/>
      <c r="JQ116" s="352"/>
      <c r="JR116" s="352"/>
      <c r="JS116" s="352"/>
      <c r="JT116" s="352"/>
      <c r="JU116" s="352"/>
      <c r="JV116" s="352"/>
      <c r="JW116" s="352"/>
      <c r="JX116" s="352"/>
      <c r="JY116" s="352"/>
      <c r="JZ116" s="352"/>
      <c r="KA116" s="352"/>
      <c r="KB116" s="352"/>
      <c r="KC116" s="352"/>
      <c r="KD116" s="352"/>
      <c r="KE116" s="352"/>
      <c r="KF116" s="352"/>
      <c r="KG116" s="352"/>
      <c r="KH116" s="352"/>
      <c r="KI116" s="352"/>
      <c r="KJ116" s="352"/>
      <c r="KK116" s="352"/>
      <c r="KL116" s="352"/>
      <c r="KM116" s="352"/>
      <c r="KN116" s="352"/>
      <c r="KO116" s="352"/>
      <c r="KP116" s="352"/>
      <c r="KQ116" s="352"/>
      <c r="KR116" s="352"/>
      <c r="KS116" s="352"/>
      <c r="KT116" s="352"/>
      <c r="KU116" s="352"/>
      <c r="KV116" s="352"/>
      <c r="KW116" s="352"/>
      <c r="KX116" s="352"/>
      <c r="KY116" s="352"/>
      <c r="KZ116" s="352"/>
      <c r="LA116" s="352"/>
      <c r="LB116" s="352"/>
      <c r="LC116" s="352"/>
      <c r="LD116" s="352"/>
      <c r="LE116" s="352"/>
      <c r="LF116" s="352"/>
      <c r="LG116" s="352"/>
      <c r="LH116" s="352"/>
      <c r="LI116" s="352"/>
      <c r="LJ116" s="352"/>
      <c r="LK116" s="352"/>
      <c r="LL116" s="352"/>
      <c r="LM116" s="352"/>
      <c r="LN116" s="352"/>
      <c r="LO116" s="352"/>
      <c r="LP116" s="352"/>
      <c r="LQ116" s="352"/>
      <c r="LR116" s="352"/>
      <c r="LS116" s="352"/>
      <c r="LT116" s="352"/>
      <c r="LU116" s="352"/>
      <c r="LV116" s="352"/>
      <c r="LW116" s="352"/>
      <c r="LX116" s="352"/>
      <c r="LY116" s="352"/>
      <c r="LZ116" s="352"/>
      <c r="MA116" s="352"/>
      <c r="MB116" s="352"/>
      <c r="MC116" s="352"/>
      <c r="MD116" s="352"/>
      <c r="ME116" s="352"/>
      <c r="MF116" s="352"/>
    </row>
    <row r="117" spans="1:408" s="227" customFormat="1">
      <c r="B117" s="222"/>
      <c r="D117" s="354" t="s">
        <v>2</v>
      </c>
      <c r="E117" s="354" t="s">
        <v>1</v>
      </c>
      <c r="F117" s="354" t="s">
        <v>3</v>
      </c>
      <c r="G117" s="354" t="s">
        <v>4</v>
      </c>
      <c r="H117" s="354" t="s">
        <v>5</v>
      </c>
      <c r="I117" s="354" t="s">
        <v>6</v>
      </c>
      <c r="J117" s="354" t="s">
        <v>7</v>
      </c>
      <c r="K117" s="354" t="s">
        <v>8</v>
      </c>
      <c r="L117" s="354" t="s">
        <v>9</v>
      </c>
      <c r="M117" s="354" t="s">
        <v>10</v>
      </c>
      <c r="N117" s="354" t="s">
        <v>11</v>
      </c>
      <c r="O117" s="354" t="s">
        <v>12</v>
      </c>
      <c r="P117" s="354" t="s">
        <v>13</v>
      </c>
      <c r="Q117" s="354" t="s">
        <v>14</v>
      </c>
      <c r="R117" s="354" t="s">
        <v>15</v>
      </c>
      <c r="S117" s="354" t="s">
        <v>16</v>
      </c>
      <c r="T117" s="354" t="s">
        <v>17</v>
      </c>
      <c r="U117" s="354" t="s">
        <v>18</v>
      </c>
      <c r="V117" s="354" t="s">
        <v>19</v>
      </c>
      <c r="W117" s="354" t="s">
        <v>20</v>
      </c>
      <c r="X117" s="354" t="s">
        <v>21</v>
      </c>
      <c r="Y117" s="354" t="s">
        <v>22</v>
      </c>
      <c r="Z117" s="354" t="s">
        <v>23</v>
      </c>
      <c r="AA117" s="354" t="s">
        <v>24</v>
      </c>
      <c r="AB117" s="354" t="s">
        <v>25</v>
      </c>
      <c r="AC117" s="354" t="s">
        <v>26</v>
      </c>
      <c r="AD117" s="354" t="s">
        <v>27</v>
      </c>
      <c r="AE117" s="354" t="s">
        <v>28</v>
      </c>
      <c r="AF117" s="354" t="s">
        <v>29</v>
      </c>
      <c r="AG117" s="354" t="s">
        <v>30</v>
      </c>
      <c r="AH117" s="354" t="s">
        <v>31</v>
      </c>
      <c r="AI117" s="354" t="s">
        <v>32</v>
      </c>
      <c r="AJ117" s="354" t="s">
        <v>33</v>
      </c>
      <c r="AK117" s="354" t="s">
        <v>34</v>
      </c>
      <c r="AL117" s="354" t="s">
        <v>35</v>
      </c>
      <c r="AM117" s="354" t="s">
        <v>36</v>
      </c>
      <c r="AN117" s="354" t="s">
        <v>37</v>
      </c>
      <c r="AO117" s="354" t="s">
        <v>38</v>
      </c>
      <c r="AP117" s="354" t="s">
        <v>39</v>
      </c>
      <c r="AQ117" s="354" t="s">
        <v>40</v>
      </c>
      <c r="AR117" s="354" t="s">
        <v>41</v>
      </c>
      <c r="AS117" s="354" t="s">
        <v>42</v>
      </c>
      <c r="AT117" s="354" t="s">
        <v>43</v>
      </c>
      <c r="AU117" s="354" t="s">
        <v>44</v>
      </c>
      <c r="AV117" s="354" t="s">
        <v>45</v>
      </c>
      <c r="AW117" s="354" t="s">
        <v>46</v>
      </c>
      <c r="AX117" s="354" t="s">
        <v>47</v>
      </c>
      <c r="AY117" s="354" t="s">
        <v>48</v>
      </c>
      <c r="AZ117" s="354" t="s">
        <v>49</v>
      </c>
      <c r="BA117" s="354" t="s">
        <v>50</v>
      </c>
      <c r="BB117" s="355" t="s">
        <v>51</v>
      </c>
      <c r="BC117" s="305" t="s">
        <v>60</v>
      </c>
      <c r="BD117" s="305" t="s">
        <v>61</v>
      </c>
      <c r="BE117" s="305" t="s">
        <v>62</v>
      </c>
      <c r="BF117" s="305" t="s">
        <v>63</v>
      </c>
      <c r="BG117" s="305" t="s">
        <v>64</v>
      </c>
      <c r="BH117" s="305" t="s">
        <v>65</v>
      </c>
      <c r="BI117" s="305" t="s">
        <v>66</v>
      </c>
      <c r="BJ117" s="305" t="s">
        <v>67</v>
      </c>
      <c r="BK117" s="305" t="s">
        <v>68</v>
      </c>
      <c r="BL117" s="305" t="s">
        <v>69</v>
      </c>
      <c r="BM117" s="305" t="s">
        <v>70</v>
      </c>
      <c r="BN117" s="305" t="s">
        <v>71</v>
      </c>
      <c r="BO117" s="305" t="s">
        <v>72</v>
      </c>
      <c r="BP117" s="305" t="s">
        <v>73</v>
      </c>
      <c r="BQ117" s="305" t="s">
        <v>74</v>
      </c>
      <c r="BR117" s="305" t="s">
        <v>75</v>
      </c>
      <c r="BS117" s="305" t="s">
        <v>76</v>
      </c>
      <c r="BT117" s="305" t="s">
        <v>77</v>
      </c>
      <c r="BU117" s="305" t="s">
        <v>78</v>
      </c>
      <c r="BV117" s="305" t="s">
        <v>79</v>
      </c>
      <c r="BW117" s="305" t="s">
        <v>80</v>
      </c>
      <c r="BX117" s="305" t="s">
        <v>81</v>
      </c>
      <c r="BY117" s="305" t="s">
        <v>82</v>
      </c>
      <c r="BZ117" s="305" t="s">
        <v>83</v>
      </c>
      <c r="CA117" s="305" t="s">
        <v>84</v>
      </c>
      <c r="CB117" s="305" t="s">
        <v>85</v>
      </c>
      <c r="CC117" s="305" t="s">
        <v>86</v>
      </c>
      <c r="CD117" s="305" t="s">
        <v>87</v>
      </c>
      <c r="CE117" s="305" t="s">
        <v>88</v>
      </c>
      <c r="CF117" s="305" t="s">
        <v>89</v>
      </c>
      <c r="CG117" s="305" t="s">
        <v>90</v>
      </c>
      <c r="CH117" s="305" t="s">
        <v>91</v>
      </c>
      <c r="CI117" s="305" t="s">
        <v>92</v>
      </c>
      <c r="CJ117" s="305" t="s">
        <v>93</v>
      </c>
      <c r="CK117" s="305" t="s">
        <v>94</v>
      </c>
      <c r="CL117" s="305" t="s">
        <v>95</v>
      </c>
      <c r="CM117" s="305" t="s">
        <v>96</v>
      </c>
      <c r="CN117" s="305" t="s">
        <v>97</v>
      </c>
      <c r="CO117" s="305" t="s">
        <v>98</v>
      </c>
      <c r="CP117" s="305" t="s">
        <v>99</v>
      </c>
      <c r="CQ117" s="305" t="s">
        <v>100</v>
      </c>
      <c r="CR117" s="305" t="s">
        <v>101</v>
      </c>
      <c r="CS117" s="305" t="s">
        <v>102</v>
      </c>
      <c r="CT117" s="305" t="s">
        <v>103</v>
      </c>
      <c r="CU117" s="305" t="s">
        <v>104</v>
      </c>
      <c r="CV117" s="305" t="s">
        <v>105</v>
      </c>
      <c r="CW117" s="305" t="s">
        <v>106</v>
      </c>
      <c r="CX117" s="305" t="s">
        <v>107</v>
      </c>
      <c r="CY117" s="305" t="s">
        <v>108</v>
      </c>
      <c r="CZ117" s="305" t="s">
        <v>109</v>
      </c>
      <c r="DA117" s="305" t="s">
        <v>110</v>
      </c>
      <c r="DB117" s="305" t="s">
        <v>111</v>
      </c>
      <c r="DC117" s="305" t="s">
        <v>112</v>
      </c>
      <c r="DD117" s="305" t="s">
        <v>113</v>
      </c>
      <c r="DE117" s="305" t="s">
        <v>114</v>
      </c>
      <c r="DF117" s="305" t="s">
        <v>115</v>
      </c>
      <c r="DG117" s="305" t="s">
        <v>116</v>
      </c>
      <c r="DH117" s="305" t="s">
        <v>117</v>
      </c>
      <c r="DI117" s="305" t="s">
        <v>118</v>
      </c>
      <c r="DJ117" s="305" t="s">
        <v>119</v>
      </c>
      <c r="DK117" s="305" t="s">
        <v>120</v>
      </c>
      <c r="DL117" s="305" t="s">
        <v>121</v>
      </c>
      <c r="DM117" s="305" t="s">
        <v>122</v>
      </c>
      <c r="DN117" s="305" t="s">
        <v>123</v>
      </c>
      <c r="DO117" s="305" t="s">
        <v>124</v>
      </c>
      <c r="DP117" s="305" t="s">
        <v>125</v>
      </c>
      <c r="DQ117" s="305" t="s">
        <v>126</v>
      </c>
      <c r="DR117" s="305" t="s">
        <v>127</v>
      </c>
      <c r="DS117" s="305" t="s">
        <v>128</v>
      </c>
      <c r="DT117" s="305" t="s">
        <v>129</v>
      </c>
      <c r="DU117" s="305" t="s">
        <v>130</v>
      </c>
      <c r="DV117" s="305" t="s">
        <v>131</v>
      </c>
      <c r="DW117" s="305" t="s">
        <v>132</v>
      </c>
      <c r="DX117" s="305" t="s">
        <v>133</v>
      </c>
      <c r="DY117" s="305" t="s">
        <v>134</v>
      </c>
      <c r="DZ117" s="305" t="s">
        <v>135</v>
      </c>
      <c r="EA117" s="305" t="s">
        <v>136</v>
      </c>
      <c r="EB117" s="305" t="s">
        <v>137</v>
      </c>
      <c r="EC117" s="305" t="s">
        <v>138</v>
      </c>
      <c r="ED117" s="305" t="s">
        <v>139</v>
      </c>
      <c r="EE117" s="305" t="s">
        <v>140</v>
      </c>
      <c r="EF117" s="305" t="s">
        <v>141</v>
      </c>
      <c r="EG117" s="305" t="s">
        <v>142</v>
      </c>
      <c r="EH117" s="305" t="s">
        <v>143</v>
      </c>
      <c r="EI117" s="305" t="s">
        <v>144</v>
      </c>
      <c r="EJ117" s="305" t="s">
        <v>145</v>
      </c>
      <c r="EK117" s="305" t="s">
        <v>146</v>
      </c>
      <c r="EL117" s="305" t="s">
        <v>147</v>
      </c>
      <c r="EM117" s="305" t="s">
        <v>148</v>
      </c>
      <c r="EN117" s="305" t="s">
        <v>149</v>
      </c>
      <c r="EO117" s="305" t="s">
        <v>150</v>
      </c>
      <c r="EP117" s="305" t="s">
        <v>151</v>
      </c>
      <c r="EQ117" s="305" t="s">
        <v>152</v>
      </c>
      <c r="ER117" s="305" t="s">
        <v>153</v>
      </c>
      <c r="ES117" s="305" t="s">
        <v>154</v>
      </c>
      <c r="ET117" s="305" t="s">
        <v>155</v>
      </c>
      <c r="EU117" s="305" t="s">
        <v>156</v>
      </c>
      <c r="EV117" s="305" t="s">
        <v>157</v>
      </c>
      <c r="EW117" s="305" t="s">
        <v>158</v>
      </c>
      <c r="EX117" s="305" t="s">
        <v>159</v>
      </c>
      <c r="EY117" s="305" t="s">
        <v>160</v>
      </c>
      <c r="EZ117" s="305" t="s">
        <v>161</v>
      </c>
      <c r="FA117" s="305" t="s">
        <v>162</v>
      </c>
      <c r="FB117" s="305" t="s">
        <v>163</v>
      </c>
      <c r="FC117" s="305" t="s">
        <v>164</v>
      </c>
      <c r="FD117" s="305" t="s">
        <v>165</v>
      </c>
      <c r="FE117" s="305" t="s">
        <v>166</v>
      </c>
      <c r="FF117" s="305" t="s">
        <v>167</v>
      </c>
      <c r="FG117" s="305" t="s">
        <v>168</v>
      </c>
      <c r="FH117" s="305" t="s">
        <v>169</v>
      </c>
      <c r="FI117" s="305" t="s">
        <v>170</v>
      </c>
      <c r="FJ117" s="305" t="s">
        <v>171</v>
      </c>
      <c r="FK117" s="305" t="s">
        <v>172</v>
      </c>
      <c r="FL117" s="305" t="s">
        <v>173</v>
      </c>
      <c r="FM117" s="305" t="s">
        <v>174</v>
      </c>
      <c r="FN117" s="305" t="s">
        <v>175</v>
      </c>
      <c r="FO117" s="305" t="s">
        <v>176</v>
      </c>
      <c r="FP117" s="305" t="s">
        <v>177</v>
      </c>
      <c r="FQ117" s="305" t="s">
        <v>178</v>
      </c>
      <c r="FR117" s="305" t="s">
        <v>179</v>
      </c>
      <c r="FS117" s="305" t="s">
        <v>180</v>
      </c>
      <c r="FT117" s="305" t="s">
        <v>181</v>
      </c>
      <c r="FU117" s="305" t="s">
        <v>182</v>
      </c>
      <c r="FV117" s="305" t="s">
        <v>183</v>
      </c>
      <c r="FW117" s="305" t="s">
        <v>184</v>
      </c>
      <c r="FX117" s="305" t="s">
        <v>185</v>
      </c>
      <c r="FY117" s="305" t="s">
        <v>186</v>
      </c>
      <c r="FZ117" s="305" t="s">
        <v>187</v>
      </c>
      <c r="GA117" s="305" t="s">
        <v>188</v>
      </c>
      <c r="GB117" s="305" t="s">
        <v>189</v>
      </c>
      <c r="GC117" s="305" t="s">
        <v>190</v>
      </c>
      <c r="GD117" s="305" t="s">
        <v>191</v>
      </c>
      <c r="GE117" s="305" t="s">
        <v>192</v>
      </c>
      <c r="GF117" s="305" t="s">
        <v>193</v>
      </c>
      <c r="GG117" s="305" t="s">
        <v>194</v>
      </c>
      <c r="GH117" s="305" t="s">
        <v>195</v>
      </c>
      <c r="GI117" s="305" t="s">
        <v>196</v>
      </c>
      <c r="GJ117" s="305" t="s">
        <v>197</v>
      </c>
      <c r="GK117" s="305" t="s">
        <v>198</v>
      </c>
      <c r="GL117" s="305" t="s">
        <v>199</v>
      </c>
      <c r="GM117" s="305" t="s">
        <v>200</v>
      </c>
      <c r="GN117" s="305" t="s">
        <v>201</v>
      </c>
      <c r="GO117" s="305" t="s">
        <v>202</v>
      </c>
      <c r="GP117" s="305" t="s">
        <v>203</v>
      </c>
      <c r="GQ117" s="305" t="s">
        <v>204</v>
      </c>
      <c r="GR117" s="305" t="s">
        <v>205</v>
      </c>
      <c r="GS117" s="305" t="s">
        <v>206</v>
      </c>
      <c r="GT117" s="305" t="s">
        <v>207</v>
      </c>
      <c r="GU117" s="305" t="s">
        <v>208</v>
      </c>
      <c r="GV117" s="305" t="s">
        <v>209</v>
      </c>
      <c r="GW117" s="305" t="s">
        <v>210</v>
      </c>
      <c r="GX117" s="305" t="s">
        <v>211</v>
      </c>
      <c r="GY117" s="305" t="s">
        <v>212</v>
      </c>
      <c r="GZ117" s="305" t="s">
        <v>213</v>
      </c>
      <c r="HA117" s="305" t="s">
        <v>214</v>
      </c>
      <c r="HB117" s="305" t="s">
        <v>215</v>
      </c>
      <c r="HC117" s="305" t="s">
        <v>216</v>
      </c>
      <c r="HD117" s="305" t="s">
        <v>217</v>
      </c>
      <c r="HE117" s="305" t="s">
        <v>218</v>
      </c>
      <c r="HF117" s="305" t="s">
        <v>219</v>
      </c>
      <c r="HG117" s="305" t="s">
        <v>220</v>
      </c>
      <c r="HH117" s="305" t="s">
        <v>221</v>
      </c>
      <c r="HI117" s="305" t="s">
        <v>222</v>
      </c>
      <c r="HJ117" s="305" t="s">
        <v>223</v>
      </c>
      <c r="HK117" s="305" t="s">
        <v>224</v>
      </c>
      <c r="HL117" s="305" t="s">
        <v>225</v>
      </c>
      <c r="HM117" s="305" t="s">
        <v>226</v>
      </c>
      <c r="HN117" s="305" t="s">
        <v>227</v>
      </c>
      <c r="HO117" s="305" t="s">
        <v>228</v>
      </c>
      <c r="HP117" s="305" t="s">
        <v>229</v>
      </c>
      <c r="HQ117" s="305" t="s">
        <v>230</v>
      </c>
      <c r="HR117" s="305" t="s">
        <v>231</v>
      </c>
      <c r="HS117" s="305" t="s">
        <v>232</v>
      </c>
      <c r="HT117" s="305" t="s">
        <v>233</v>
      </c>
      <c r="HU117" s="305" t="s">
        <v>234</v>
      </c>
      <c r="HV117" s="305" t="s">
        <v>235</v>
      </c>
      <c r="HW117" s="305" t="s">
        <v>236</v>
      </c>
      <c r="HX117" s="305" t="s">
        <v>237</v>
      </c>
      <c r="HY117" s="305" t="s">
        <v>238</v>
      </c>
      <c r="HZ117" s="305" t="s">
        <v>239</v>
      </c>
      <c r="IA117" s="305" t="s">
        <v>240</v>
      </c>
      <c r="IB117" s="305" t="s">
        <v>241</v>
      </c>
      <c r="IC117" s="305" t="s">
        <v>242</v>
      </c>
      <c r="ID117" s="305" t="s">
        <v>243</v>
      </c>
      <c r="IE117" s="305" t="s">
        <v>244</v>
      </c>
      <c r="IF117" s="305" t="s">
        <v>245</v>
      </c>
      <c r="IG117" s="305" t="s">
        <v>246</v>
      </c>
      <c r="IH117" s="305" t="s">
        <v>247</v>
      </c>
      <c r="II117" s="305" t="s">
        <v>248</v>
      </c>
      <c r="IJ117" s="229"/>
      <c r="IK117" s="229"/>
      <c r="IL117" s="229"/>
      <c r="IM117" s="229"/>
      <c r="IN117" s="229"/>
      <c r="IO117" s="229"/>
      <c r="IP117" s="229"/>
      <c r="IQ117" s="229"/>
      <c r="IR117" s="229"/>
      <c r="IS117" s="229"/>
      <c r="IT117" s="229"/>
      <c r="IU117" s="229"/>
      <c r="IV117" s="229"/>
      <c r="IW117" s="229"/>
      <c r="IX117" s="229"/>
      <c r="IY117" s="229"/>
      <c r="IZ117" s="229"/>
      <c r="JA117" s="229"/>
      <c r="JB117" s="229"/>
      <c r="JC117" s="229"/>
      <c r="JD117" s="229"/>
      <c r="JE117" s="229"/>
      <c r="JF117" s="229"/>
      <c r="JG117" s="229"/>
      <c r="JH117" s="229"/>
      <c r="JI117" s="229"/>
      <c r="JJ117" s="229"/>
      <c r="JK117" s="229"/>
      <c r="JL117" s="229"/>
      <c r="JM117" s="229"/>
      <c r="JN117" s="229"/>
      <c r="JO117" s="229"/>
      <c r="JP117" s="229"/>
      <c r="JQ117" s="229"/>
      <c r="JR117" s="229"/>
      <c r="JS117" s="229"/>
      <c r="JT117" s="229"/>
      <c r="JU117" s="229"/>
      <c r="JV117" s="229"/>
      <c r="JW117" s="229"/>
      <c r="JX117" s="229"/>
      <c r="JY117" s="229"/>
      <c r="JZ117" s="229"/>
      <c r="KA117" s="229"/>
      <c r="KB117" s="229"/>
      <c r="KC117" s="229"/>
      <c r="KD117" s="229"/>
      <c r="KE117" s="229"/>
      <c r="KF117" s="229"/>
      <c r="KG117" s="229"/>
      <c r="KH117" s="229"/>
      <c r="KI117" s="229"/>
      <c r="KJ117" s="229"/>
      <c r="KK117" s="229"/>
      <c r="KL117" s="229"/>
      <c r="KM117" s="229"/>
      <c r="KN117" s="229"/>
      <c r="KO117" s="229"/>
      <c r="KP117" s="229"/>
      <c r="KQ117" s="229"/>
      <c r="KR117" s="229"/>
      <c r="KS117" s="229"/>
      <c r="KT117" s="229"/>
      <c r="KU117" s="229"/>
      <c r="KV117" s="229"/>
      <c r="KW117" s="229"/>
      <c r="KX117" s="229"/>
      <c r="KY117" s="229"/>
      <c r="KZ117" s="229"/>
      <c r="LA117" s="229"/>
      <c r="LB117" s="229"/>
      <c r="LC117" s="229"/>
      <c r="LD117" s="229"/>
      <c r="LE117" s="229"/>
      <c r="LF117" s="229"/>
      <c r="LG117" s="229"/>
      <c r="LH117" s="229"/>
      <c r="LI117" s="229"/>
      <c r="LJ117" s="229"/>
      <c r="LK117" s="229"/>
      <c r="LL117" s="229"/>
      <c r="LM117" s="229"/>
      <c r="LN117" s="229"/>
      <c r="LO117" s="229"/>
      <c r="LP117" s="229"/>
      <c r="LQ117" s="229"/>
      <c r="LR117" s="229"/>
      <c r="LS117" s="229"/>
      <c r="LT117" s="229"/>
      <c r="LU117" s="229"/>
      <c r="LV117" s="229"/>
      <c r="LW117" s="229"/>
      <c r="LX117" s="229"/>
      <c r="LY117" s="229"/>
      <c r="LZ117" s="229"/>
      <c r="MA117" s="229"/>
      <c r="MB117" s="229"/>
      <c r="MC117" s="229"/>
      <c r="MD117" s="229"/>
      <c r="ME117" s="229"/>
      <c r="MF117" s="229"/>
    </row>
    <row r="118" spans="1:408" s="221" customFormat="1">
      <c r="B118" s="377" t="s">
        <v>498</v>
      </c>
      <c r="C118" s="378">
        <f>'1.2 Investment estimation'!F26</f>
        <v>0</v>
      </c>
      <c r="E118" s="259"/>
      <c r="IJ118" s="223"/>
      <c r="IK118" s="223"/>
      <c r="IL118" s="223"/>
      <c r="IM118" s="223"/>
      <c r="IN118" s="223"/>
      <c r="IO118" s="223"/>
      <c r="IP118" s="223"/>
      <c r="IQ118" s="223"/>
      <c r="IR118" s="223"/>
      <c r="IS118" s="223"/>
      <c r="IT118" s="223"/>
      <c r="IU118" s="223"/>
      <c r="IV118" s="223"/>
      <c r="IW118" s="223"/>
      <c r="IX118" s="223"/>
      <c r="IY118" s="223"/>
      <c r="IZ118" s="223"/>
      <c r="JA118" s="223"/>
      <c r="JB118" s="223"/>
      <c r="JC118" s="223"/>
      <c r="JD118" s="223"/>
      <c r="JE118" s="223"/>
      <c r="JF118" s="223"/>
      <c r="JG118" s="223"/>
      <c r="JH118" s="223"/>
      <c r="JI118" s="223"/>
      <c r="JJ118" s="223"/>
      <c r="JK118" s="223"/>
      <c r="JL118" s="223"/>
      <c r="JM118" s="223"/>
      <c r="JN118" s="223"/>
      <c r="JO118" s="223"/>
      <c r="JP118" s="223"/>
      <c r="JQ118" s="223"/>
      <c r="JR118" s="223"/>
      <c r="JS118" s="223"/>
      <c r="JT118" s="223"/>
      <c r="JU118" s="223"/>
      <c r="JV118" s="223"/>
      <c r="JW118" s="223"/>
      <c r="JX118" s="223"/>
      <c r="JY118" s="223"/>
      <c r="JZ118" s="223"/>
      <c r="KA118" s="223"/>
      <c r="KB118" s="223"/>
      <c r="KC118" s="223"/>
      <c r="KD118" s="223"/>
      <c r="KE118" s="223"/>
      <c r="KF118" s="223"/>
      <c r="KG118" s="223"/>
      <c r="KH118" s="223"/>
      <c r="KI118" s="223"/>
      <c r="KJ118" s="223"/>
      <c r="KK118" s="223"/>
      <c r="KL118" s="223"/>
      <c r="KM118" s="223"/>
      <c r="KN118" s="223"/>
      <c r="KO118" s="223"/>
      <c r="KP118" s="223"/>
      <c r="KQ118" s="223"/>
      <c r="KR118" s="223"/>
      <c r="KS118" s="223"/>
      <c r="KT118" s="223"/>
      <c r="KU118" s="223"/>
      <c r="KV118" s="223"/>
      <c r="KW118" s="223"/>
      <c r="KX118" s="223"/>
      <c r="KY118" s="223"/>
      <c r="KZ118" s="223"/>
      <c r="LA118" s="223"/>
      <c r="LB118" s="223"/>
      <c r="LC118" s="223"/>
      <c r="LD118" s="223"/>
      <c r="LE118" s="223"/>
      <c r="LF118" s="223"/>
      <c r="LG118" s="223"/>
      <c r="LH118" s="223"/>
      <c r="LI118" s="223"/>
      <c r="LJ118" s="223"/>
      <c r="LK118" s="223"/>
      <c r="LL118" s="223"/>
      <c r="LM118" s="223"/>
      <c r="LN118" s="223"/>
      <c r="LO118" s="223"/>
      <c r="LP118" s="223"/>
      <c r="LQ118" s="223"/>
      <c r="LR118" s="223"/>
      <c r="LS118" s="223"/>
      <c r="LT118" s="223"/>
      <c r="LU118" s="223"/>
      <c r="LV118" s="223"/>
      <c r="LW118" s="223"/>
      <c r="LX118" s="223"/>
      <c r="LY118" s="223"/>
      <c r="LZ118" s="223"/>
      <c r="MA118" s="223"/>
      <c r="MB118" s="223"/>
      <c r="MC118" s="223"/>
      <c r="MD118" s="223"/>
      <c r="ME118" s="223"/>
      <c r="MF118" s="223"/>
    </row>
    <row r="119" spans="1:408" s="221" customFormat="1">
      <c r="B119" s="377" t="s">
        <v>495</v>
      </c>
      <c r="C119" s="378">
        <f>'1.2 Investment estimation'!F27*'READ ME FIRST!!!'!F46</f>
        <v>0</v>
      </c>
      <c r="E119" s="259"/>
      <c r="IJ119" s="223"/>
      <c r="IK119" s="223"/>
      <c r="IL119" s="223"/>
      <c r="IM119" s="223"/>
      <c r="IN119" s="223"/>
      <c r="IO119" s="223"/>
      <c r="IP119" s="223"/>
      <c r="IQ119" s="223"/>
      <c r="IR119" s="223"/>
      <c r="IS119" s="223"/>
      <c r="IT119" s="223"/>
      <c r="IU119" s="223"/>
      <c r="IV119" s="223"/>
      <c r="IW119" s="223"/>
      <c r="IX119" s="223"/>
      <c r="IY119" s="223"/>
      <c r="IZ119" s="223"/>
      <c r="JA119" s="223"/>
      <c r="JB119" s="223"/>
      <c r="JC119" s="223"/>
      <c r="JD119" s="223"/>
      <c r="JE119" s="223"/>
      <c r="JF119" s="223"/>
      <c r="JG119" s="223"/>
      <c r="JH119" s="223"/>
      <c r="JI119" s="223"/>
      <c r="JJ119" s="223"/>
      <c r="JK119" s="223"/>
      <c r="JL119" s="223"/>
      <c r="JM119" s="223"/>
      <c r="JN119" s="223"/>
      <c r="JO119" s="223"/>
      <c r="JP119" s="223"/>
      <c r="JQ119" s="223"/>
      <c r="JR119" s="223"/>
      <c r="JS119" s="223"/>
      <c r="JT119" s="223"/>
      <c r="JU119" s="223"/>
      <c r="JV119" s="223"/>
      <c r="JW119" s="223"/>
      <c r="JX119" s="223"/>
      <c r="JY119" s="223"/>
      <c r="JZ119" s="223"/>
      <c r="KA119" s="223"/>
      <c r="KB119" s="223"/>
      <c r="KC119" s="223"/>
      <c r="KD119" s="223"/>
      <c r="KE119" s="223"/>
      <c r="KF119" s="223"/>
      <c r="KG119" s="223"/>
      <c r="KH119" s="223"/>
      <c r="KI119" s="223"/>
      <c r="KJ119" s="223"/>
      <c r="KK119" s="223"/>
      <c r="KL119" s="223"/>
      <c r="KM119" s="223"/>
      <c r="KN119" s="223"/>
      <c r="KO119" s="223"/>
      <c r="KP119" s="223"/>
      <c r="KQ119" s="223"/>
      <c r="KR119" s="223"/>
      <c r="KS119" s="223"/>
      <c r="KT119" s="223"/>
      <c r="KU119" s="223"/>
      <c r="KV119" s="223"/>
      <c r="KW119" s="223"/>
      <c r="KX119" s="223"/>
      <c r="KY119" s="223"/>
      <c r="KZ119" s="223"/>
      <c r="LA119" s="223"/>
      <c r="LB119" s="223"/>
      <c r="LC119" s="223"/>
      <c r="LD119" s="223"/>
      <c r="LE119" s="223"/>
      <c r="LF119" s="223"/>
      <c r="LG119" s="223"/>
      <c r="LH119" s="223"/>
      <c r="LI119" s="223"/>
      <c r="LJ119" s="223"/>
      <c r="LK119" s="223"/>
      <c r="LL119" s="223"/>
      <c r="LM119" s="223"/>
      <c r="LN119" s="223"/>
      <c r="LO119" s="223"/>
      <c r="LP119" s="223"/>
      <c r="LQ119" s="223"/>
      <c r="LR119" s="223"/>
      <c r="LS119" s="223"/>
      <c r="LT119" s="223"/>
      <c r="LU119" s="223"/>
      <c r="LV119" s="223"/>
      <c r="LW119" s="223"/>
      <c r="LX119" s="223"/>
      <c r="LY119" s="223"/>
      <c r="LZ119" s="223"/>
      <c r="MA119" s="223"/>
      <c r="MB119" s="223"/>
      <c r="MC119" s="223"/>
      <c r="MD119" s="223"/>
      <c r="ME119" s="223"/>
      <c r="MF119" s="223"/>
    </row>
    <row r="120" spans="1:408" s="221" customFormat="1">
      <c r="B120" s="379" t="s">
        <v>490</v>
      </c>
      <c r="C120" s="380">
        <f>D13</f>
        <v>0</v>
      </c>
      <c r="E120" s="259"/>
      <c r="IJ120" s="223"/>
      <c r="IK120" s="223"/>
      <c r="IL120" s="223"/>
      <c r="IM120" s="223"/>
      <c r="IN120" s="223"/>
      <c r="IO120" s="223"/>
      <c r="IP120" s="223"/>
      <c r="IQ120" s="223"/>
      <c r="IR120" s="223"/>
      <c r="IS120" s="223"/>
      <c r="IT120" s="223"/>
      <c r="IU120" s="223"/>
      <c r="IV120" s="223"/>
      <c r="IW120" s="223"/>
      <c r="IX120" s="223"/>
      <c r="IY120" s="223"/>
      <c r="IZ120" s="223"/>
      <c r="JA120" s="223"/>
      <c r="JB120" s="223"/>
      <c r="JC120" s="223"/>
      <c r="JD120" s="223"/>
      <c r="JE120" s="223"/>
      <c r="JF120" s="223"/>
      <c r="JG120" s="223"/>
      <c r="JH120" s="223"/>
      <c r="JI120" s="223"/>
      <c r="JJ120" s="223"/>
      <c r="JK120" s="223"/>
      <c r="JL120" s="223"/>
      <c r="JM120" s="223"/>
      <c r="JN120" s="223"/>
      <c r="JO120" s="223"/>
      <c r="JP120" s="223"/>
      <c r="JQ120" s="223"/>
      <c r="JR120" s="223"/>
      <c r="JS120" s="223"/>
      <c r="JT120" s="223"/>
      <c r="JU120" s="223"/>
      <c r="JV120" s="223"/>
      <c r="JW120" s="223"/>
      <c r="JX120" s="223"/>
      <c r="JY120" s="223"/>
      <c r="JZ120" s="223"/>
      <c r="KA120" s="223"/>
      <c r="KB120" s="223"/>
      <c r="KC120" s="223"/>
      <c r="KD120" s="223"/>
      <c r="KE120" s="223"/>
      <c r="KF120" s="223"/>
      <c r="KG120" s="223"/>
      <c r="KH120" s="223"/>
      <c r="KI120" s="223"/>
      <c r="KJ120" s="223"/>
      <c r="KK120" s="223"/>
      <c r="KL120" s="223"/>
      <c r="KM120" s="223"/>
      <c r="KN120" s="223"/>
      <c r="KO120" s="223"/>
      <c r="KP120" s="223"/>
      <c r="KQ120" s="223"/>
      <c r="KR120" s="223"/>
      <c r="KS120" s="223"/>
      <c r="KT120" s="223"/>
      <c r="KU120" s="223"/>
      <c r="KV120" s="223"/>
      <c r="KW120" s="223"/>
      <c r="KX120" s="223"/>
      <c r="KY120" s="223"/>
      <c r="KZ120" s="223"/>
      <c r="LA120" s="223"/>
      <c r="LB120" s="223"/>
      <c r="LC120" s="223"/>
      <c r="LD120" s="223"/>
      <c r="LE120" s="223"/>
      <c r="LF120" s="223"/>
      <c r="LG120" s="223"/>
      <c r="LH120" s="223"/>
      <c r="LI120" s="223"/>
      <c r="LJ120" s="223"/>
      <c r="LK120" s="223"/>
      <c r="LL120" s="223"/>
      <c r="LM120" s="223"/>
      <c r="LN120" s="223"/>
      <c r="LO120" s="223"/>
      <c r="LP120" s="223"/>
      <c r="LQ120" s="223"/>
      <c r="LR120" s="223"/>
      <c r="LS120" s="223"/>
      <c r="LT120" s="223"/>
      <c r="LU120" s="223"/>
      <c r="LV120" s="223"/>
      <c r="LW120" s="223"/>
      <c r="LX120" s="223"/>
      <c r="LY120" s="223"/>
      <c r="LZ120" s="223"/>
      <c r="MA120" s="223"/>
      <c r="MB120" s="223"/>
      <c r="MC120" s="223"/>
      <c r="MD120" s="223"/>
      <c r="ME120" s="223"/>
      <c r="MF120" s="223"/>
    </row>
    <row r="121" spans="1:408" s="221" customFormat="1">
      <c r="B121" s="379" t="s">
        <v>496</v>
      </c>
      <c r="C121" s="380">
        <f>C62</f>
        <v>0</v>
      </c>
      <c r="E121" s="259"/>
      <c r="IJ121" s="223"/>
      <c r="IK121" s="223"/>
      <c r="IL121" s="223"/>
      <c r="IM121" s="223"/>
      <c r="IN121" s="223"/>
      <c r="IO121" s="223"/>
      <c r="IP121" s="223"/>
      <c r="IQ121" s="223"/>
      <c r="IR121" s="223"/>
      <c r="IS121" s="223"/>
      <c r="IT121" s="223"/>
      <c r="IU121" s="223"/>
      <c r="IV121" s="223"/>
      <c r="IW121" s="223"/>
      <c r="IX121" s="223"/>
      <c r="IY121" s="223"/>
      <c r="IZ121" s="223"/>
      <c r="JA121" s="223"/>
      <c r="JB121" s="223"/>
      <c r="JC121" s="223"/>
      <c r="JD121" s="223"/>
      <c r="JE121" s="223"/>
      <c r="JF121" s="223"/>
      <c r="JG121" s="223"/>
      <c r="JH121" s="223"/>
      <c r="JI121" s="223"/>
      <c r="JJ121" s="223"/>
      <c r="JK121" s="223"/>
      <c r="JL121" s="223"/>
      <c r="JM121" s="223"/>
      <c r="JN121" s="223"/>
      <c r="JO121" s="223"/>
      <c r="JP121" s="223"/>
      <c r="JQ121" s="223"/>
      <c r="JR121" s="223"/>
      <c r="JS121" s="223"/>
      <c r="JT121" s="223"/>
      <c r="JU121" s="223"/>
      <c r="JV121" s="223"/>
      <c r="JW121" s="223"/>
      <c r="JX121" s="223"/>
      <c r="JY121" s="223"/>
      <c r="JZ121" s="223"/>
      <c r="KA121" s="223"/>
      <c r="KB121" s="223"/>
      <c r="KC121" s="223"/>
      <c r="KD121" s="223"/>
      <c r="KE121" s="223"/>
      <c r="KF121" s="223"/>
      <c r="KG121" s="223"/>
      <c r="KH121" s="223"/>
      <c r="KI121" s="223"/>
      <c r="KJ121" s="223"/>
      <c r="KK121" s="223"/>
      <c r="KL121" s="223"/>
      <c r="KM121" s="223"/>
      <c r="KN121" s="223"/>
      <c r="KO121" s="223"/>
      <c r="KP121" s="223"/>
      <c r="KQ121" s="223"/>
      <c r="KR121" s="223"/>
      <c r="KS121" s="223"/>
      <c r="KT121" s="223"/>
      <c r="KU121" s="223"/>
      <c r="KV121" s="223"/>
      <c r="KW121" s="223"/>
      <c r="KX121" s="223"/>
      <c r="KY121" s="223"/>
      <c r="KZ121" s="223"/>
      <c r="LA121" s="223"/>
      <c r="LB121" s="223"/>
      <c r="LC121" s="223"/>
      <c r="LD121" s="223"/>
      <c r="LE121" s="223"/>
      <c r="LF121" s="223"/>
      <c r="LG121" s="223"/>
      <c r="LH121" s="223"/>
      <c r="LI121" s="223"/>
      <c r="LJ121" s="223"/>
      <c r="LK121" s="223"/>
      <c r="LL121" s="223"/>
      <c r="LM121" s="223"/>
      <c r="LN121" s="223"/>
      <c r="LO121" s="223"/>
      <c r="LP121" s="223"/>
      <c r="LQ121" s="223"/>
      <c r="LR121" s="223"/>
      <c r="LS121" s="223"/>
      <c r="LT121" s="223"/>
      <c r="LU121" s="223"/>
      <c r="LV121" s="223"/>
      <c r="LW121" s="223"/>
      <c r="LX121" s="223"/>
      <c r="LY121" s="223"/>
      <c r="LZ121" s="223"/>
      <c r="MA121" s="223"/>
      <c r="MB121" s="223"/>
      <c r="MC121" s="223"/>
      <c r="MD121" s="223"/>
      <c r="ME121" s="223"/>
      <c r="MF121" s="223"/>
    </row>
    <row r="122" spans="1:408" s="221" customFormat="1" ht="15.75" thickBot="1">
      <c r="A122" s="458">
        <f>$C$74</f>
        <v>0</v>
      </c>
      <c r="B122" s="379" t="s">
        <v>815</v>
      </c>
      <c r="C122" s="379"/>
      <c r="D122" s="380">
        <f>12*(C72*'1.1 Current State (Building)'!C48)</f>
        <v>0</v>
      </c>
      <c r="E122" s="380">
        <f>D122*$C$51</f>
        <v>0</v>
      </c>
      <c r="F122" s="380">
        <f t="shared" ref="F122:BB122" si="69">E122*$C$50</f>
        <v>0</v>
      </c>
      <c r="G122" s="380">
        <f t="shared" si="69"/>
        <v>0</v>
      </c>
      <c r="H122" s="380">
        <f t="shared" si="69"/>
        <v>0</v>
      </c>
      <c r="I122" s="380">
        <f t="shared" si="69"/>
        <v>0</v>
      </c>
      <c r="J122" s="380">
        <f t="shared" si="69"/>
        <v>0</v>
      </c>
      <c r="K122" s="380">
        <f t="shared" si="69"/>
        <v>0</v>
      </c>
      <c r="L122" s="380">
        <f t="shared" si="69"/>
        <v>0</v>
      </c>
      <c r="M122" s="380">
        <f t="shared" si="69"/>
        <v>0</v>
      </c>
      <c r="N122" s="380">
        <f t="shared" si="69"/>
        <v>0</v>
      </c>
      <c r="O122" s="380">
        <f t="shared" si="69"/>
        <v>0</v>
      </c>
      <c r="P122" s="380">
        <f t="shared" si="69"/>
        <v>0</v>
      </c>
      <c r="Q122" s="380">
        <f t="shared" si="69"/>
        <v>0</v>
      </c>
      <c r="R122" s="380">
        <f t="shared" si="69"/>
        <v>0</v>
      </c>
      <c r="S122" s="380">
        <f t="shared" si="69"/>
        <v>0</v>
      </c>
      <c r="T122" s="380">
        <f t="shared" si="69"/>
        <v>0</v>
      </c>
      <c r="U122" s="380">
        <f t="shared" si="69"/>
        <v>0</v>
      </c>
      <c r="V122" s="380">
        <f t="shared" si="69"/>
        <v>0</v>
      </c>
      <c r="W122" s="380">
        <f t="shared" si="69"/>
        <v>0</v>
      </c>
      <c r="X122" s="380">
        <f t="shared" si="69"/>
        <v>0</v>
      </c>
      <c r="Y122" s="380">
        <f t="shared" si="69"/>
        <v>0</v>
      </c>
      <c r="Z122" s="380">
        <f t="shared" si="69"/>
        <v>0</v>
      </c>
      <c r="AA122" s="380">
        <f t="shared" si="69"/>
        <v>0</v>
      </c>
      <c r="AB122" s="380">
        <f t="shared" si="69"/>
        <v>0</v>
      </c>
      <c r="AC122" s="380">
        <f t="shared" si="69"/>
        <v>0</v>
      </c>
      <c r="AD122" s="380">
        <f t="shared" si="69"/>
        <v>0</v>
      </c>
      <c r="AE122" s="380">
        <f t="shared" si="69"/>
        <v>0</v>
      </c>
      <c r="AF122" s="380">
        <f t="shared" si="69"/>
        <v>0</v>
      </c>
      <c r="AG122" s="380">
        <f t="shared" si="69"/>
        <v>0</v>
      </c>
      <c r="AH122" s="380">
        <f t="shared" si="69"/>
        <v>0</v>
      </c>
      <c r="AI122" s="380">
        <f t="shared" si="69"/>
        <v>0</v>
      </c>
      <c r="AJ122" s="380">
        <f t="shared" si="69"/>
        <v>0</v>
      </c>
      <c r="AK122" s="380">
        <f t="shared" si="69"/>
        <v>0</v>
      </c>
      <c r="AL122" s="380">
        <f t="shared" si="69"/>
        <v>0</v>
      </c>
      <c r="AM122" s="380">
        <f t="shared" si="69"/>
        <v>0</v>
      </c>
      <c r="AN122" s="380">
        <f t="shared" si="69"/>
        <v>0</v>
      </c>
      <c r="AO122" s="380">
        <f t="shared" si="69"/>
        <v>0</v>
      </c>
      <c r="AP122" s="380">
        <f t="shared" si="69"/>
        <v>0</v>
      </c>
      <c r="AQ122" s="380">
        <f t="shared" si="69"/>
        <v>0</v>
      </c>
      <c r="AR122" s="380">
        <f t="shared" si="69"/>
        <v>0</v>
      </c>
      <c r="AS122" s="380">
        <f t="shared" si="69"/>
        <v>0</v>
      </c>
      <c r="AT122" s="380">
        <f t="shared" si="69"/>
        <v>0</v>
      </c>
      <c r="AU122" s="380">
        <f t="shared" si="69"/>
        <v>0</v>
      </c>
      <c r="AV122" s="380">
        <f t="shared" si="69"/>
        <v>0</v>
      </c>
      <c r="AW122" s="380">
        <f t="shared" si="69"/>
        <v>0</v>
      </c>
      <c r="AX122" s="380">
        <f t="shared" si="69"/>
        <v>0</v>
      </c>
      <c r="AY122" s="380">
        <f t="shared" si="69"/>
        <v>0</v>
      </c>
      <c r="AZ122" s="380">
        <f t="shared" si="69"/>
        <v>0</v>
      </c>
      <c r="BA122" s="380">
        <f t="shared" si="69"/>
        <v>0</v>
      </c>
      <c r="BB122" s="380">
        <f t="shared" si="69"/>
        <v>0</v>
      </c>
      <c r="IJ122" s="223"/>
      <c r="IK122" s="223"/>
      <c r="IL122" s="223"/>
      <c r="IM122" s="223"/>
      <c r="IN122" s="223"/>
      <c r="IO122" s="223"/>
      <c r="IP122" s="223"/>
      <c r="IQ122" s="223"/>
      <c r="IR122" s="223"/>
      <c r="IS122" s="223"/>
      <c r="IT122" s="223"/>
      <c r="IU122" s="223"/>
      <c r="IV122" s="223"/>
      <c r="IW122" s="223"/>
      <c r="IX122" s="223"/>
      <c r="IY122" s="223"/>
      <c r="IZ122" s="223"/>
      <c r="JA122" s="223"/>
      <c r="JB122" s="223"/>
      <c r="JC122" s="223"/>
      <c r="JD122" s="223"/>
      <c r="JE122" s="223"/>
      <c r="JF122" s="223"/>
      <c r="JG122" s="223"/>
      <c r="JH122" s="223"/>
      <c r="JI122" s="223"/>
      <c r="JJ122" s="223"/>
      <c r="JK122" s="223"/>
      <c r="JL122" s="223"/>
      <c r="JM122" s="223"/>
      <c r="JN122" s="223"/>
      <c r="JO122" s="223"/>
      <c r="JP122" s="223"/>
      <c r="JQ122" s="223"/>
      <c r="JR122" s="223"/>
      <c r="JS122" s="223"/>
      <c r="JT122" s="223"/>
      <c r="JU122" s="223"/>
      <c r="JV122" s="223"/>
      <c r="JW122" s="223"/>
      <c r="JX122" s="223"/>
      <c r="JY122" s="223"/>
      <c r="JZ122" s="223"/>
      <c r="KA122" s="223"/>
      <c r="KB122" s="223"/>
      <c r="KC122" s="223"/>
      <c r="KD122" s="223"/>
      <c r="KE122" s="223"/>
      <c r="KF122" s="223"/>
      <c r="KG122" s="223"/>
      <c r="KH122" s="223"/>
      <c r="KI122" s="223"/>
      <c r="KJ122" s="223"/>
      <c r="KK122" s="223"/>
      <c r="KL122" s="223"/>
      <c r="KM122" s="223"/>
      <c r="KN122" s="223"/>
      <c r="KO122" s="223"/>
      <c r="KP122" s="223"/>
      <c r="KQ122" s="223"/>
      <c r="KR122" s="223"/>
      <c r="KS122" s="223"/>
      <c r="KT122" s="223"/>
      <c r="KU122" s="223"/>
      <c r="KV122" s="223"/>
      <c r="KW122" s="223"/>
      <c r="KX122" s="223"/>
      <c r="KY122" s="223"/>
      <c r="KZ122" s="223"/>
      <c r="LA122" s="223"/>
      <c r="LB122" s="223"/>
      <c r="LC122" s="223"/>
      <c r="LD122" s="223"/>
      <c r="LE122" s="223"/>
      <c r="LF122" s="223"/>
      <c r="LG122" s="223"/>
      <c r="LH122" s="223"/>
      <c r="LI122" s="223"/>
      <c r="LJ122" s="223"/>
      <c r="LK122" s="223"/>
      <c r="LL122" s="223"/>
      <c r="LM122" s="223"/>
      <c r="LN122" s="223"/>
      <c r="LO122" s="223"/>
      <c r="LP122" s="223"/>
      <c r="LQ122" s="223"/>
      <c r="LR122" s="223"/>
      <c r="LS122" s="223"/>
      <c r="LT122" s="223"/>
      <c r="LU122" s="223"/>
      <c r="LV122" s="223"/>
      <c r="LW122" s="223"/>
      <c r="LX122" s="223"/>
      <c r="LY122" s="223"/>
      <c r="LZ122" s="223"/>
      <c r="MA122" s="223"/>
      <c r="MB122" s="223"/>
      <c r="MC122" s="223"/>
      <c r="MD122" s="223"/>
      <c r="ME122" s="223"/>
      <c r="MF122" s="223"/>
    </row>
    <row r="123" spans="1:408" s="221" customFormat="1" ht="16.5" customHeight="1">
      <c r="B123" s="381" t="s">
        <v>494</v>
      </c>
      <c r="C123" s="382">
        <f>(SUM(C120:C122)-(SUM(C118:C119)))</f>
        <v>0</v>
      </c>
      <c r="D123" s="383">
        <f>D82+D122-D83</f>
        <v>0</v>
      </c>
      <c r="E123" s="383">
        <f t="shared" ref="E123:BB123" si="70">E82+E122-E83</f>
        <v>0</v>
      </c>
      <c r="F123" s="383">
        <f t="shared" si="70"/>
        <v>0</v>
      </c>
      <c r="G123" s="383">
        <f t="shared" si="70"/>
        <v>0</v>
      </c>
      <c r="H123" s="383">
        <f t="shared" si="70"/>
        <v>0</v>
      </c>
      <c r="I123" s="383">
        <f t="shared" si="70"/>
        <v>0</v>
      </c>
      <c r="J123" s="383">
        <f t="shared" si="70"/>
        <v>0</v>
      </c>
      <c r="K123" s="383">
        <f t="shared" si="70"/>
        <v>0</v>
      </c>
      <c r="L123" s="383">
        <f t="shared" si="70"/>
        <v>0</v>
      </c>
      <c r="M123" s="383">
        <f t="shared" si="70"/>
        <v>0</v>
      </c>
      <c r="N123" s="383">
        <f t="shared" si="70"/>
        <v>0</v>
      </c>
      <c r="O123" s="383">
        <f t="shared" si="70"/>
        <v>0</v>
      </c>
      <c r="P123" s="383">
        <f t="shared" si="70"/>
        <v>0</v>
      </c>
      <c r="Q123" s="383">
        <f t="shared" si="70"/>
        <v>0</v>
      </c>
      <c r="R123" s="383">
        <f t="shared" si="70"/>
        <v>0</v>
      </c>
      <c r="S123" s="383">
        <f t="shared" si="70"/>
        <v>0</v>
      </c>
      <c r="T123" s="383">
        <f t="shared" si="70"/>
        <v>0</v>
      </c>
      <c r="U123" s="383">
        <f t="shared" si="70"/>
        <v>0</v>
      </c>
      <c r="V123" s="383">
        <f t="shared" si="70"/>
        <v>0</v>
      </c>
      <c r="W123" s="383">
        <f t="shared" si="70"/>
        <v>0</v>
      </c>
      <c r="X123" s="383">
        <f t="shared" si="70"/>
        <v>0</v>
      </c>
      <c r="Y123" s="383">
        <f t="shared" si="70"/>
        <v>0</v>
      </c>
      <c r="Z123" s="383">
        <f t="shared" si="70"/>
        <v>0</v>
      </c>
      <c r="AA123" s="383">
        <f t="shared" si="70"/>
        <v>0</v>
      </c>
      <c r="AB123" s="383">
        <f t="shared" si="70"/>
        <v>0</v>
      </c>
      <c r="AC123" s="383">
        <f t="shared" si="70"/>
        <v>0</v>
      </c>
      <c r="AD123" s="383">
        <f t="shared" si="70"/>
        <v>0</v>
      </c>
      <c r="AE123" s="383">
        <f t="shared" si="70"/>
        <v>0</v>
      </c>
      <c r="AF123" s="383">
        <f t="shared" si="70"/>
        <v>0</v>
      </c>
      <c r="AG123" s="383">
        <f t="shared" si="70"/>
        <v>0</v>
      </c>
      <c r="AH123" s="383">
        <f t="shared" si="70"/>
        <v>0</v>
      </c>
      <c r="AI123" s="383">
        <f t="shared" si="70"/>
        <v>0</v>
      </c>
      <c r="AJ123" s="383">
        <f t="shared" si="70"/>
        <v>0</v>
      </c>
      <c r="AK123" s="383">
        <f t="shared" si="70"/>
        <v>0</v>
      </c>
      <c r="AL123" s="383">
        <f t="shared" si="70"/>
        <v>0</v>
      </c>
      <c r="AM123" s="383">
        <f t="shared" si="70"/>
        <v>0</v>
      </c>
      <c r="AN123" s="383">
        <f t="shared" si="70"/>
        <v>0</v>
      </c>
      <c r="AO123" s="383">
        <f t="shared" si="70"/>
        <v>0</v>
      </c>
      <c r="AP123" s="383">
        <f t="shared" si="70"/>
        <v>0</v>
      </c>
      <c r="AQ123" s="383">
        <f t="shared" si="70"/>
        <v>0</v>
      </c>
      <c r="AR123" s="383">
        <f t="shared" si="70"/>
        <v>0</v>
      </c>
      <c r="AS123" s="383">
        <f t="shared" si="70"/>
        <v>0</v>
      </c>
      <c r="AT123" s="383">
        <f t="shared" si="70"/>
        <v>0</v>
      </c>
      <c r="AU123" s="383">
        <f t="shared" si="70"/>
        <v>0</v>
      </c>
      <c r="AV123" s="383">
        <f t="shared" si="70"/>
        <v>0</v>
      </c>
      <c r="AW123" s="383">
        <f t="shared" si="70"/>
        <v>0</v>
      </c>
      <c r="AX123" s="383">
        <f t="shared" si="70"/>
        <v>0</v>
      </c>
      <c r="AY123" s="383">
        <f t="shared" si="70"/>
        <v>0</v>
      </c>
      <c r="AZ123" s="383">
        <f t="shared" si="70"/>
        <v>0</v>
      </c>
      <c r="BA123" s="383">
        <f t="shared" si="70"/>
        <v>0</v>
      </c>
      <c r="BB123" s="383">
        <f t="shared" si="70"/>
        <v>0</v>
      </c>
      <c r="IJ123" s="223"/>
      <c r="IK123" s="223"/>
      <c r="IL123" s="223"/>
      <c r="IM123" s="223"/>
      <c r="IN123" s="223"/>
      <c r="IO123" s="223"/>
      <c r="IP123" s="223"/>
      <c r="IQ123" s="223"/>
      <c r="IR123" s="223"/>
      <c r="IS123" s="223"/>
      <c r="IT123" s="223"/>
      <c r="IU123" s="223"/>
      <c r="IV123" s="223"/>
      <c r="IW123" s="223"/>
      <c r="IX123" s="223"/>
      <c r="IY123" s="223"/>
      <c r="IZ123" s="223"/>
      <c r="JA123" s="223"/>
      <c r="JB123" s="223"/>
      <c r="JC123" s="223"/>
      <c r="JD123" s="223"/>
      <c r="JE123" s="223"/>
      <c r="JF123" s="223"/>
      <c r="JG123" s="223"/>
      <c r="JH123" s="223"/>
      <c r="JI123" s="223"/>
      <c r="JJ123" s="223"/>
      <c r="JK123" s="223"/>
      <c r="JL123" s="223"/>
      <c r="JM123" s="223"/>
      <c r="JN123" s="223"/>
      <c r="JO123" s="223"/>
      <c r="JP123" s="223"/>
      <c r="JQ123" s="223"/>
      <c r="JR123" s="223"/>
      <c r="JS123" s="223"/>
      <c r="JT123" s="223"/>
      <c r="JU123" s="223"/>
      <c r="JV123" s="223"/>
      <c r="JW123" s="223"/>
      <c r="JX123" s="223"/>
      <c r="JY123" s="223"/>
      <c r="JZ123" s="223"/>
      <c r="KA123" s="223"/>
      <c r="KB123" s="223"/>
      <c r="KC123" s="223"/>
      <c r="KD123" s="223"/>
      <c r="KE123" s="223"/>
      <c r="KF123" s="223"/>
      <c r="KG123" s="223"/>
      <c r="KH123" s="223"/>
      <c r="KI123" s="223"/>
      <c r="KJ123" s="223"/>
      <c r="KK123" s="223"/>
      <c r="KL123" s="223"/>
      <c r="KM123" s="223"/>
      <c r="KN123" s="223"/>
      <c r="KO123" s="223"/>
      <c r="KP123" s="223"/>
      <c r="KQ123" s="223"/>
      <c r="KR123" s="223"/>
      <c r="KS123" s="223"/>
      <c r="KT123" s="223"/>
      <c r="KU123" s="223"/>
      <c r="KV123" s="223"/>
      <c r="KW123" s="223"/>
      <c r="KX123" s="223"/>
      <c r="KY123" s="223"/>
      <c r="KZ123" s="223"/>
      <c r="LA123" s="223"/>
      <c r="LB123" s="223"/>
      <c r="LC123" s="223"/>
      <c r="LD123" s="223"/>
      <c r="LE123" s="223"/>
      <c r="LF123" s="223"/>
      <c r="LG123" s="223"/>
      <c r="LH123" s="223"/>
      <c r="LI123" s="223"/>
      <c r="LJ123" s="223"/>
      <c r="LK123" s="223"/>
      <c r="LL123" s="223"/>
      <c r="LM123" s="223"/>
      <c r="LN123" s="223"/>
      <c r="LO123" s="223"/>
      <c r="LP123" s="223"/>
      <c r="LQ123" s="223"/>
      <c r="LR123" s="223"/>
      <c r="LS123" s="223"/>
      <c r="LT123" s="223"/>
      <c r="LU123" s="223"/>
      <c r="LV123" s="223"/>
      <c r="LW123" s="223"/>
      <c r="LX123" s="223"/>
      <c r="LY123" s="223"/>
      <c r="LZ123" s="223"/>
      <c r="MA123" s="223"/>
      <c r="MB123" s="223"/>
      <c r="MC123" s="223"/>
      <c r="MD123" s="223"/>
      <c r="ME123" s="223"/>
      <c r="MF123" s="223"/>
    </row>
    <row r="124" spans="1:408" s="221" customFormat="1" ht="15.75" thickBot="1">
      <c r="B124" s="368" t="s">
        <v>493</v>
      </c>
      <c r="C124" s="384">
        <f>C123</f>
        <v>0</v>
      </c>
      <c r="D124" s="384">
        <f>C124+D123</f>
        <v>0</v>
      </c>
      <c r="E124" s="384">
        <f t="shared" ref="E124:BB124" si="71">D124+E123</f>
        <v>0</v>
      </c>
      <c r="F124" s="384">
        <f t="shared" si="71"/>
        <v>0</v>
      </c>
      <c r="G124" s="384">
        <f t="shared" si="71"/>
        <v>0</v>
      </c>
      <c r="H124" s="384">
        <f t="shared" si="71"/>
        <v>0</v>
      </c>
      <c r="I124" s="384">
        <f t="shared" si="71"/>
        <v>0</v>
      </c>
      <c r="J124" s="384">
        <f t="shared" si="71"/>
        <v>0</v>
      </c>
      <c r="K124" s="384">
        <f t="shared" si="71"/>
        <v>0</v>
      </c>
      <c r="L124" s="384">
        <f t="shared" si="71"/>
        <v>0</v>
      </c>
      <c r="M124" s="384">
        <f t="shared" si="71"/>
        <v>0</v>
      </c>
      <c r="N124" s="384">
        <f t="shared" si="71"/>
        <v>0</v>
      </c>
      <c r="O124" s="384">
        <f t="shared" si="71"/>
        <v>0</v>
      </c>
      <c r="P124" s="384">
        <f t="shared" si="71"/>
        <v>0</v>
      </c>
      <c r="Q124" s="384">
        <f t="shared" si="71"/>
        <v>0</v>
      </c>
      <c r="R124" s="384">
        <f t="shared" si="71"/>
        <v>0</v>
      </c>
      <c r="S124" s="384">
        <f t="shared" si="71"/>
        <v>0</v>
      </c>
      <c r="T124" s="384">
        <f t="shared" si="71"/>
        <v>0</v>
      </c>
      <c r="U124" s="384">
        <f t="shared" si="71"/>
        <v>0</v>
      </c>
      <c r="V124" s="384">
        <f t="shared" si="71"/>
        <v>0</v>
      </c>
      <c r="W124" s="384">
        <f t="shared" si="71"/>
        <v>0</v>
      </c>
      <c r="X124" s="384">
        <f t="shared" si="71"/>
        <v>0</v>
      </c>
      <c r="Y124" s="384">
        <f t="shared" si="71"/>
        <v>0</v>
      </c>
      <c r="Z124" s="384">
        <f t="shared" si="71"/>
        <v>0</v>
      </c>
      <c r="AA124" s="384">
        <f t="shared" si="71"/>
        <v>0</v>
      </c>
      <c r="AB124" s="384">
        <f t="shared" si="71"/>
        <v>0</v>
      </c>
      <c r="AC124" s="384">
        <f t="shared" si="71"/>
        <v>0</v>
      </c>
      <c r="AD124" s="384">
        <f t="shared" si="71"/>
        <v>0</v>
      </c>
      <c r="AE124" s="384">
        <f t="shared" si="71"/>
        <v>0</v>
      </c>
      <c r="AF124" s="384">
        <f t="shared" si="71"/>
        <v>0</v>
      </c>
      <c r="AG124" s="384">
        <f t="shared" si="71"/>
        <v>0</v>
      </c>
      <c r="AH124" s="384">
        <f t="shared" si="71"/>
        <v>0</v>
      </c>
      <c r="AI124" s="384">
        <f t="shared" si="71"/>
        <v>0</v>
      </c>
      <c r="AJ124" s="384">
        <f t="shared" si="71"/>
        <v>0</v>
      </c>
      <c r="AK124" s="384">
        <f t="shared" si="71"/>
        <v>0</v>
      </c>
      <c r="AL124" s="384">
        <f t="shared" si="71"/>
        <v>0</v>
      </c>
      <c r="AM124" s="384">
        <f t="shared" si="71"/>
        <v>0</v>
      </c>
      <c r="AN124" s="384">
        <f t="shared" si="71"/>
        <v>0</v>
      </c>
      <c r="AO124" s="384">
        <f t="shared" si="71"/>
        <v>0</v>
      </c>
      <c r="AP124" s="384">
        <f t="shared" si="71"/>
        <v>0</v>
      </c>
      <c r="AQ124" s="384">
        <f t="shared" si="71"/>
        <v>0</v>
      </c>
      <c r="AR124" s="384">
        <f t="shared" si="71"/>
        <v>0</v>
      </c>
      <c r="AS124" s="384">
        <f t="shared" si="71"/>
        <v>0</v>
      </c>
      <c r="AT124" s="384">
        <f t="shared" si="71"/>
        <v>0</v>
      </c>
      <c r="AU124" s="384">
        <f t="shared" si="71"/>
        <v>0</v>
      </c>
      <c r="AV124" s="384">
        <f t="shared" si="71"/>
        <v>0</v>
      </c>
      <c r="AW124" s="384">
        <f t="shared" si="71"/>
        <v>0</v>
      </c>
      <c r="AX124" s="384">
        <f t="shared" si="71"/>
        <v>0</v>
      </c>
      <c r="AY124" s="384">
        <f t="shared" si="71"/>
        <v>0</v>
      </c>
      <c r="AZ124" s="384">
        <f t="shared" si="71"/>
        <v>0</v>
      </c>
      <c r="BA124" s="384">
        <f t="shared" si="71"/>
        <v>0</v>
      </c>
      <c r="BB124" s="384">
        <f t="shared" si="71"/>
        <v>0</v>
      </c>
      <c r="IJ124" s="223"/>
      <c r="IK124" s="223"/>
      <c r="IL124" s="223"/>
      <c r="IM124" s="223"/>
      <c r="IN124" s="223"/>
      <c r="IO124" s="223"/>
      <c r="IP124" s="223"/>
      <c r="IQ124" s="223"/>
      <c r="IR124" s="223"/>
      <c r="IS124" s="223"/>
      <c r="IT124" s="223"/>
      <c r="IU124" s="223"/>
      <c r="IV124" s="223"/>
      <c r="IW124" s="223"/>
      <c r="IX124" s="223"/>
      <c r="IY124" s="223"/>
      <c r="IZ124" s="223"/>
      <c r="JA124" s="223"/>
      <c r="JB124" s="223"/>
      <c r="JC124" s="223"/>
      <c r="JD124" s="223"/>
      <c r="JE124" s="223"/>
      <c r="JF124" s="223"/>
      <c r="JG124" s="223"/>
      <c r="JH124" s="223"/>
      <c r="JI124" s="223"/>
      <c r="JJ124" s="223"/>
      <c r="JK124" s="223"/>
      <c r="JL124" s="223"/>
      <c r="JM124" s="223"/>
      <c r="JN124" s="223"/>
      <c r="JO124" s="223"/>
      <c r="JP124" s="223"/>
      <c r="JQ124" s="223"/>
      <c r="JR124" s="223"/>
      <c r="JS124" s="223"/>
      <c r="JT124" s="223"/>
      <c r="JU124" s="223"/>
      <c r="JV124" s="223"/>
      <c r="JW124" s="223"/>
      <c r="JX124" s="223"/>
      <c r="JY124" s="223"/>
      <c r="JZ124" s="223"/>
      <c r="KA124" s="223"/>
      <c r="KB124" s="223"/>
      <c r="KC124" s="223"/>
      <c r="KD124" s="223"/>
      <c r="KE124" s="223"/>
      <c r="KF124" s="223"/>
      <c r="KG124" s="223"/>
      <c r="KH124" s="223"/>
      <c r="KI124" s="223"/>
      <c r="KJ124" s="223"/>
      <c r="KK124" s="223"/>
      <c r="KL124" s="223"/>
      <c r="KM124" s="223"/>
      <c r="KN124" s="223"/>
      <c r="KO124" s="223"/>
      <c r="KP124" s="223"/>
      <c r="KQ124" s="223"/>
      <c r="KR124" s="223"/>
      <c r="KS124" s="223"/>
      <c r="KT124" s="223"/>
      <c r="KU124" s="223"/>
      <c r="KV124" s="223"/>
      <c r="KW124" s="223"/>
      <c r="KX124" s="223"/>
      <c r="KY124" s="223"/>
      <c r="KZ124" s="223"/>
      <c r="LA124" s="223"/>
      <c r="LB124" s="223"/>
      <c r="LC124" s="223"/>
      <c r="LD124" s="223"/>
      <c r="LE124" s="223"/>
      <c r="LF124" s="223"/>
      <c r="LG124" s="223"/>
      <c r="LH124" s="223"/>
      <c r="LI124" s="223"/>
      <c r="LJ124" s="223"/>
      <c r="LK124" s="223"/>
      <c r="LL124" s="223"/>
      <c r="LM124" s="223"/>
      <c r="LN124" s="223"/>
      <c r="LO124" s="223"/>
      <c r="LP124" s="223"/>
      <c r="LQ124" s="223"/>
      <c r="LR124" s="223"/>
      <c r="LS124" s="223"/>
      <c r="LT124" s="223"/>
      <c r="LU124" s="223"/>
      <c r="LV124" s="223"/>
      <c r="LW124" s="223"/>
      <c r="LX124" s="223"/>
      <c r="LY124" s="223"/>
      <c r="LZ124" s="223"/>
      <c r="MA124" s="223"/>
      <c r="MB124" s="223"/>
      <c r="MC124" s="223"/>
      <c r="MD124" s="223"/>
      <c r="ME124" s="223"/>
      <c r="MF124" s="223"/>
    </row>
    <row r="125" spans="1:408" s="425" customFormat="1" ht="16.5" customHeight="1">
      <c r="B125" s="423"/>
      <c r="C125" s="424" t="str">
        <f>IF(C124&gt;(0), "SI", "NO")</f>
        <v>NO</v>
      </c>
      <c r="D125" s="424" t="str">
        <f t="shared" ref="D125:BB125" si="72">IF(D124&gt;(0), "SI", "NO")</f>
        <v>NO</v>
      </c>
      <c r="E125" s="424" t="str">
        <f t="shared" si="72"/>
        <v>NO</v>
      </c>
      <c r="F125" s="424" t="str">
        <f t="shared" si="72"/>
        <v>NO</v>
      </c>
      <c r="G125" s="424" t="str">
        <f t="shared" si="72"/>
        <v>NO</v>
      </c>
      <c r="H125" s="424" t="str">
        <f t="shared" si="72"/>
        <v>NO</v>
      </c>
      <c r="I125" s="424" t="str">
        <f t="shared" si="72"/>
        <v>NO</v>
      </c>
      <c r="J125" s="424" t="str">
        <f t="shared" si="72"/>
        <v>NO</v>
      </c>
      <c r="K125" s="424" t="str">
        <f t="shared" si="72"/>
        <v>NO</v>
      </c>
      <c r="L125" s="424" t="str">
        <f t="shared" si="72"/>
        <v>NO</v>
      </c>
      <c r="M125" s="424" t="str">
        <f t="shared" si="72"/>
        <v>NO</v>
      </c>
      <c r="N125" s="424" t="str">
        <f t="shared" si="72"/>
        <v>NO</v>
      </c>
      <c r="O125" s="424" t="str">
        <f t="shared" si="72"/>
        <v>NO</v>
      </c>
      <c r="P125" s="424" t="str">
        <f t="shared" si="72"/>
        <v>NO</v>
      </c>
      <c r="Q125" s="424" t="str">
        <f t="shared" si="72"/>
        <v>NO</v>
      </c>
      <c r="R125" s="424" t="str">
        <f t="shared" si="72"/>
        <v>NO</v>
      </c>
      <c r="S125" s="424" t="str">
        <f t="shared" si="72"/>
        <v>NO</v>
      </c>
      <c r="T125" s="424" t="str">
        <f t="shared" si="72"/>
        <v>NO</v>
      </c>
      <c r="U125" s="424" t="str">
        <f t="shared" si="72"/>
        <v>NO</v>
      </c>
      <c r="V125" s="424" t="str">
        <f t="shared" si="72"/>
        <v>NO</v>
      </c>
      <c r="W125" s="424" t="str">
        <f t="shared" si="72"/>
        <v>NO</v>
      </c>
      <c r="X125" s="424" t="str">
        <f t="shared" si="72"/>
        <v>NO</v>
      </c>
      <c r="Y125" s="424" t="str">
        <f t="shared" si="72"/>
        <v>NO</v>
      </c>
      <c r="Z125" s="424" t="str">
        <f t="shared" si="72"/>
        <v>NO</v>
      </c>
      <c r="AA125" s="424" t="str">
        <f t="shared" si="72"/>
        <v>NO</v>
      </c>
      <c r="AB125" s="424" t="str">
        <f t="shared" si="72"/>
        <v>NO</v>
      </c>
      <c r="AC125" s="424" t="str">
        <f t="shared" si="72"/>
        <v>NO</v>
      </c>
      <c r="AD125" s="424" t="str">
        <f t="shared" si="72"/>
        <v>NO</v>
      </c>
      <c r="AE125" s="424" t="str">
        <f t="shared" si="72"/>
        <v>NO</v>
      </c>
      <c r="AF125" s="424" t="str">
        <f t="shared" si="72"/>
        <v>NO</v>
      </c>
      <c r="AG125" s="424" t="str">
        <f t="shared" si="72"/>
        <v>NO</v>
      </c>
      <c r="AH125" s="424" t="str">
        <f t="shared" si="72"/>
        <v>NO</v>
      </c>
      <c r="AI125" s="424" t="str">
        <f t="shared" si="72"/>
        <v>NO</v>
      </c>
      <c r="AJ125" s="424" t="str">
        <f t="shared" si="72"/>
        <v>NO</v>
      </c>
      <c r="AK125" s="424" t="str">
        <f t="shared" si="72"/>
        <v>NO</v>
      </c>
      <c r="AL125" s="424" t="str">
        <f t="shared" si="72"/>
        <v>NO</v>
      </c>
      <c r="AM125" s="424" t="str">
        <f t="shared" si="72"/>
        <v>NO</v>
      </c>
      <c r="AN125" s="424" t="str">
        <f t="shared" si="72"/>
        <v>NO</v>
      </c>
      <c r="AO125" s="424" t="str">
        <f t="shared" si="72"/>
        <v>NO</v>
      </c>
      <c r="AP125" s="424" t="str">
        <f t="shared" si="72"/>
        <v>NO</v>
      </c>
      <c r="AQ125" s="424" t="str">
        <f t="shared" si="72"/>
        <v>NO</v>
      </c>
      <c r="AR125" s="424" t="str">
        <f t="shared" si="72"/>
        <v>NO</v>
      </c>
      <c r="AS125" s="424" t="str">
        <f t="shared" si="72"/>
        <v>NO</v>
      </c>
      <c r="AT125" s="424" t="str">
        <f t="shared" si="72"/>
        <v>NO</v>
      </c>
      <c r="AU125" s="424" t="str">
        <f t="shared" si="72"/>
        <v>NO</v>
      </c>
      <c r="AV125" s="424" t="str">
        <f t="shared" si="72"/>
        <v>NO</v>
      </c>
      <c r="AW125" s="424" t="str">
        <f t="shared" si="72"/>
        <v>NO</v>
      </c>
      <c r="AX125" s="424" t="str">
        <f t="shared" si="72"/>
        <v>NO</v>
      </c>
      <c r="AY125" s="424" t="str">
        <f t="shared" si="72"/>
        <v>NO</v>
      </c>
      <c r="AZ125" s="424" t="str">
        <f t="shared" si="72"/>
        <v>NO</v>
      </c>
      <c r="BA125" s="424" t="str">
        <f t="shared" si="72"/>
        <v>NO</v>
      </c>
      <c r="BB125" s="424" t="str">
        <f t="shared" si="72"/>
        <v>NO</v>
      </c>
      <c r="BC125" s="425" t="e">
        <f>IF(BC124&gt;#REF!, "SI", "NO")</f>
        <v>#REF!</v>
      </c>
      <c r="IJ125" s="374"/>
      <c r="IK125" s="374"/>
      <c r="IL125" s="374"/>
      <c r="IM125" s="374"/>
      <c r="IN125" s="374"/>
      <c r="IO125" s="374"/>
      <c r="IP125" s="374"/>
      <c r="IQ125" s="374"/>
      <c r="IR125" s="374"/>
      <c r="IS125" s="374"/>
      <c r="IT125" s="374"/>
      <c r="IU125" s="374"/>
      <c r="IV125" s="374"/>
      <c r="IW125" s="374"/>
      <c r="IX125" s="374"/>
      <c r="IY125" s="374"/>
      <c r="IZ125" s="374"/>
      <c r="JA125" s="374"/>
      <c r="JB125" s="374"/>
      <c r="JC125" s="374"/>
      <c r="JD125" s="374"/>
      <c r="JE125" s="374"/>
      <c r="JF125" s="374"/>
      <c r="JG125" s="374"/>
      <c r="JH125" s="374"/>
      <c r="JI125" s="374"/>
      <c r="JJ125" s="374"/>
      <c r="JK125" s="374"/>
      <c r="JL125" s="374"/>
      <c r="JM125" s="374"/>
      <c r="JN125" s="374"/>
      <c r="JO125" s="374"/>
      <c r="JP125" s="374"/>
      <c r="JQ125" s="374"/>
      <c r="JR125" s="374"/>
      <c r="JS125" s="374"/>
      <c r="JT125" s="374"/>
      <c r="JU125" s="374"/>
      <c r="JV125" s="374"/>
      <c r="JW125" s="374"/>
      <c r="JX125" s="374"/>
      <c r="JY125" s="374"/>
      <c r="JZ125" s="374"/>
      <c r="KA125" s="374"/>
      <c r="KB125" s="374"/>
      <c r="KC125" s="374"/>
      <c r="KD125" s="374"/>
      <c r="KE125" s="374"/>
      <c r="KF125" s="374"/>
      <c r="KG125" s="374"/>
      <c r="KH125" s="374"/>
      <c r="KI125" s="374"/>
      <c r="KJ125" s="374"/>
      <c r="KK125" s="374"/>
      <c r="KL125" s="374"/>
      <c r="KM125" s="374"/>
      <c r="KN125" s="374"/>
      <c r="KO125" s="374"/>
      <c r="KP125" s="374"/>
      <c r="KQ125" s="374"/>
      <c r="KR125" s="374"/>
      <c r="KS125" s="374"/>
      <c r="KT125" s="374"/>
      <c r="KU125" s="374"/>
      <c r="KV125" s="374"/>
      <c r="KW125" s="374"/>
      <c r="KX125" s="374"/>
      <c r="KY125" s="374"/>
      <c r="KZ125" s="374"/>
      <c r="LA125" s="374"/>
      <c r="LB125" s="374"/>
      <c r="LC125" s="374"/>
      <c r="LD125" s="374"/>
      <c r="LE125" s="374"/>
      <c r="LF125" s="374"/>
      <c r="LG125" s="374"/>
      <c r="LH125" s="374"/>
      <c r="LI125" s="374"/>
      <c r="LJ125" s="374"/>
      <c r="LK125" s="374"/>
      <c r="LL125" s="374"/>
      <c r="LM125" s="374"/>
      <c r="LN125" s="374"/>
      <c r="LO125" s="374"/>
      <c r="LP125" s="374"/>
      <c r="LQ125" s="374"/>
      <c r="LR125" s="374"/>
      <c r="LS125" s="374"/>
      <c r="LT125" s="374"/>
      <c r="LU125" s="374"/>
      <c r="LV125" s="374"/>
      <c r="LW125" s="374"/>
      <c r="LX125" s="374"/>
      <c r="LY125" s="374"/>
      <c r="LZ125" s="374"/>
      <c r="MA125" s="374"/>
      <c r="MB125" s="374"/>
      <c r="MC125" s="374"/>
      <c r="MD125" s="374"/>
      <c r="ME125" s="374"/>
      <c r="MF125" s="374"/>
    </row>
    <row r="126" spans="1:408" s="424" customFormat="1" ht="15.75" thickBot="1">
      <c r="B126" s="426"/>
      <c r="D126" s="457" t="s">
        <v>2</v>
      </c>
      <c r="E126" s="457" t="s">
        <v>1</v>
      </c>
      <c r="F126" s="457" t="s">
        <v>3</v>
      </c>
      <c r="G126" s="457" t="s">
        <v>4</v>
      </c>
      <c r="H126" s="457" t="s">
        <v>5</v>
      </c>
      <c r="I126" s="457" t="s">
        <v>6</v>
      </c>
      <c r="J126" s="457" t="s">
        <v>7</v>
      </c>
      <c r="K126" s="457" t="s">
        <v>8</v>
      </c>
      <c r="L126" s="457" t="s">
        <v>9</v>
      </c>
      <c r="M126" s="457" t="s">
        <v>10</v>
      </c>
      <c r="N126" s="457" t="s">
        <v>11</v>
      </c>
      <c r="O126" s="457" t="s">
        <v>12</v>
      </c>
      <c r="P126" s="457" t="s">
        <v>13</v>
      </c>
      <c r="Q126" s="457" t="s">
        <v>14</v>
      </c>
      <c r="R126" s="457" t="s">
        <v>15</v>
      </c>
      <c r="S126" s="457" t="s">
        <v>16</v>
      </c>
      <c r="T126" s="457" t="s">
        <v>17</v>
      </c>
      <c r="U126" s="457" t="s">
        <v>18</v>
      </c>
      <c r="V126" s="457" t="s">
        <v>19</v>
      </c>
      <c r="W126" s="457" t="s">
        <v>20</v>
      </c>
      <c r="X126" s="457" t="s">
        <v>21</v>
      </c>
      <c r="Y126" s="457" t="s">
        <v>22</v>
      </c>
      <c r="Z126" s="457" t="s">
        <v>23</v>
      </c>
      <c r="AA126" s="457" t="s">
        <v>24</v>
      </c>
      <c r="AB126" s="457" t="s">
        <v>25</v>
      </c>
      <c r="AC126" s="457" t="s">
        <v>26</v>
      </c>
      <c r="AD126" s="457" t="s">
        <v>27</v>
      </c>
      <c r="AE126" s="457" t="s">
        <v>28</v>
      </c>
      <c r="AF126" s="457" t="s">
        <v>29</v>
      </c>
      <c r="AG126" s="457" t="s">
        <v>30</v>
      </c>
      <c r="AH126" s="457" t="s">
        <v>31</v>
      </c>
      <c r="AI126" s="457" t="s">
        <v>32</v>
      </c>
      <c r="AJ126" s="457" t="s">
        <v>33</v>
      </c>
      <c r="AK126" s="457" t="s">
        <v>34</v>
      </c>
      <c r="AL126" s="457" t="s">
        <v>35</v>
      </c>
      <c r="AM126" s="457" t="s">
        <v>36</v>
      </c>
      <c r="AN126" s="457" t="s">
        <v>37</v>
      </c>
      <c r="AO126" s="457" t="s">
        <v>38</v>
      </c>
      <c r="AP126" s="457" t="s">
        <v>39</v>
      </c>
      <c r="AQ126" s="457" t="s">
        <v>40</v>
      </c>
      <c r="AR126" s="457" t="s">
        <v>41</v>
      </c>
      <c r="AS126" s="457" t="s">
        <v>42</v>
      </c>
      <c r="AT126" s="457" t="s">
        <v>43</v>
      </c>
      <c r="AU126" s="457" t="s">
        <v>44</v>
      </c>
      <c r="AV126" s="457" t="s">
        <v>45</v>
      </c>
      <c r="AW126" s="457" t="s">
        <v>46</v>
      </c>
      <c r="AX126" s="457" t="s">
        <v>47</v>
      </c>
      <c r="AY126" s="457" t="s">
        <v>48</v>
      </c>
      <c r="AZ126" s="457" t="s">
        <v>49</v>
      </c>
      <c r="BA126" s="457" t="s">
        <v>50</v>
      </c>
      <c r="BB126" s="457" t="s">
        <v>51</v>
      </c>
      <c r="BC126" s="457" t="s">
        <v>60</v>
      </c>
      <c r="IJ126" s="427"/>
      <c r="IK126" s="427"/>
      <c r="IL126" s="427"/>
      <c r="IM126" s="427"/>
      <c r="IN126" s="427"/>
      <c r="IO126" s="427"/>
      <c r="IP126" s="427"/>
      <c r="IQ126" s="427"/>
      <c r="IR126" s="427"/>
      <c r="IS126" s="427"/>
      <c r="IT126" s="427"/>
      <c r="IU126" s="427"/>
      <c r="IV126" s="427"/>
      <c r="IW126" s="427"/>
      <c r="IX126" s="427"/>
      <c r="IY126" s="427"/>
      <c r="IZ126" s="427"/>
      <c r="JA126" s="427"/>
      <c r="JB126" s="427"/>
      <c r="JC126" s="427"/>
      <c r="JD126" s="427"/>
      <c r="JE126" s="427"/>
      <c r="JF126" s="427"/>
      <c r="JG126" s="427"/>
      <c r="JH126" s="427"/>
      <c r="JI126" s="427"/>
      <c r="JJ126" s="427"/>
      <c r="JK126" s="427"/>
      <c r="JL126" s="427"/>
      <c r="JM126" s="427"/>
      <c r="JN126" s="427"/>
      <c r="JO126" s="427"/>
      <c r="JP126" s="427"/>
      <c r="JQ126" s="427"/>
      <c r="JR126" s="427"/>
      <c r="JS126" s="427"/>
      <c r="JT126" s="427"/>
      <c r="JU126" s="427"/>
      <c r="JV126" s="427"/>
      <c r="JW126" s="427"/>
      <c r="JX126" s="427"/>
      <c r="JY126" s="427"/>
      <c r="JZ126" s="427"/>
      <c r="KA126" s="427"/>
      <c r="KB126" s="427"/>
      <c r="KC126" s="427"/>
      <c r="KD126" s="427"/>
      <c r="KE126" s="427"/>
      <c r="KF126" s="427"/>
      <c r="KG126" s="427"/>
      <c r="KH126" s="427"/>
      <c r="KI126" s="427"/>
      <c r="KJ126" s="427"/>
      <c r="KK126" s="427"/>
      <c r="KL126" s="427"/>
      <c r="KM126" s="427"/>
      <c r="KN126" s="427"/>
      <c r="KO126" s="427"/>
      <c r="KP126" s="427"/>
      <c r="KQ126" s="427"/>
      <c r="KR126" s="427"/>
      <c r="KS126" s="427"/>
      <c r="KT126" s="427"/>
      <c r="KU126" s="427"/>
      <c r="KV126" s="427"/>
      <c r="KW126" s="427"/>
      <c r="KX126" s="427"/>
      <c r="KY126" s="427"/>
      <c r="KZ126" s="427"/>
      <c r="LA126" s="427"/>
      <c r="LB126" s="427"/>
      <c r="LC126" s="427"/>
      <c r="LD126" s="427"/>
      <c r="LE126" s="427"/>
      <c r="LF126" s="427"/>
      <c r="LG126" s="427"/>
      <c r="LH126" s="427"/>
      <c r="LI126" s="427"/>
      <c r="LJ126" s="427"/>
      <c r="LK126" s="427"/>
      <c r="LL126" s="427"/>
      <c r="LM126" s="427"/>
      <c r="LN126" s="427"/>
      <c r="LO126" s="427"/>
      <c r="LP126" s="427"/>
      <c r="LQ126" s="427"/>
      <c r="LR126" s="427"/>
      <c r="LS126" s="427"/>
      <c r="LT126" s="427"/>
      <c r="LU126" s="427"/>
      <c r="LV126" s="427"/>
      <c r="LW126" s="427"/>
      <c r="LX126" s="427"/>
      <c r="LY126" s="427"/>
      <c r="LZ126" s="427"/>
      <c r="MA126" s="427"/>
      <c r="MB126" s="427"/>
      <c r="MC126" s="427"/>
      <c r="MD126" s="427"/>
      <c r="ME126" s="427"/>
      <c r="MF126" s="427"/>
    </row>
    <row r="127" spans="1:408" s="386" customFormat="1" ht="27" thickBot="1">
      <c r="B127" s="441" t="s">
        <v>497</v>
      </c>
      <c r="C127" s="409" t="e">
        <f>HLOOKUP("SI",C125:BB126,2,0)</f>
        <v>#N/A</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5"/>
      <c r="BT127" s="305"/>
      <c r="BU127" s="305"/>
      <c r="BV127" s="305"/>
      <c r="BW127" s="305"/>
      <c r="BX127" s="305"/>
      <c r="BY127" s="305"/>
      <c r="BZ127" s="305"/>
      <c r="CA127" s="305"/>
      <c r="CB127" s="305"/>
      <c r="CC127" s="305"/>
      <c r="CD127" s="305"/>
      <c r="CE127" s="305"/>
      <c r="CF127" s="305"/>
      <c r="CG127" s="305"/>
      <c r="CH127" s="305"/>
      <c r="CI127" s="305"/>
      <c r="CJ127" s="305"/>
      <c r="CK127" s="305"/>
      <c r="CL127" s="305"/>
      <c r="CM127" s="305"/>
      <c r="CN127" s="305"/>
      <c r="CO127" s="305"/>
      <c r="CP127" s="305"/>
      <c r="CQ127" s="305"/>
      <c r="CR127" s="305"/>
      <c r="CS127" s="305"/>
      <c r="CT127" s="305"/>
      <c r="CU127" s="305"/>
      <c r="CV127" s="305"/>
      <c r="CW127" s="305"/>
      <c r="CX127" s="305"/>
      <c r="CY127" s="305"/>
      <c r="CZ127" s="305"/>
      <c r="DA127" s="305"/>
      <c r="DB127" s="305"/>
      <c r="DC127" s="305"/>
      <c r="DD127" s="305"/>
      <c r="DE127" s="305"/>
      <c r="DF127" s="305"/>
      <c r="DG127" s="305"/>
      <c r="DH127" s="305"/>
      <c r="DI127" s="305"/>
      <c r="DJ127" s="305"/>
      <c r="DK127" s="305"/>
      <c r="DL127" s="305"/>
      <c r="DM127" s="305"/>
      <c r="DN127" s="305"/>
      <c r="DO127" s="305"/>
      <c r="DP127" s="305"/>
      <c r="DQ127" s="305"/>
      <c r="DR127" s="305"/>
      <c r="DS127" s="305"/>
      <c r="DT127" s="305"/>
      <c r="DU127" s="305"/>
      <c r="DV127" s="305"/>
      <c r="DW127" s="305"/>
      <c r="DX127" s="305"/>
      <c r="DY127" s="305"/>
      <c r="DZ127" s="305"/>
      <c r="EA127" s="305"/>
      <c r="EB127" s="305"/>
      <c r="EC127" s="305"/>
      <c r="ED127" s="305"/>
      <c r="EE127" s="305"/>
      <c r="EF127" s="305"/>
      <c r="EG127" s="305"/>
      <c r="EH127" s="305"/>
      <c r="EI127" s="305"/>
      <c r="EJ127" s="305"/>
      <c r="EK127" s="305"/>
      <c r="EL127" s="305"/>
      <c r="EM127" s="305"/>
      <c r="EN127" s="305"/>
      <c r="EO127" s="305"/>
      <c r="EP127" s="305"/>
      <c r="EQ127" s="305"/>
      <c r="ER127" s="305"/>
      <c r="ES127" s="305"/>
      <c r="ET127" s="305"/>
      <c r="EU127" s="305"/>
      <c r="EV127" s="305"/>
      <c r="EW127" s="305"/>
      <c r="EX127" s="305"/>
      <c r="EY127" s="305"/>
      <c r="EZ127" s="305"/>
      <c r="FA127" s="305"/>
      <c r="FB127" s="305"/>
      <c r="FC127" s="305"/>
      <c r="FD127" s="305"/>
      <c r="FE127" s="305"/>
      <c r="FF127" s="305"/>
      <c r="FG127" s="305"/>
      <c r="FH127" s="305"/>
      <c r="FI127" s="305"/>
      <c r="FJ127" s="305"/>
      <c r="FK127" s="305"/>
      <c r="FL127" s="305"/>
      <c r="FM127" s="305"/>
      <c r="FN127" s="305"/>
      <c r="FO127" s="305"/>
      <c r="FP127" s="305"/>
      <c r="FQ127" s="305"/>
      <c r="FR127" s="305"/>
      <c r="FS127" s="305"/>
      <c r="FT127" s="305"/>
      <c r="FU127" s="305"/>
      <c r="FV127" s="305"/>
      <c r="FW127" s="305"/>
      <c r="FX127" s="305"/>
      <c r="FY127" s="305"/>
      <c r="FZ127" s="305"/>
      <c r="GA127" s="305"/>
      <c r="GB127" s="305"/>
      <c r="GC127" s="305"/>
      <c r="GD127" s="305"/>
      <c r="GE127" s="305"/>
      <c r="GF127" s="305"/>
      <c r="GG127" s="305"/>
      <c r="GH127" s="305"/>
      <c r="GI127" s="305"/>
      <c r="GJ127" s="305"/>
      <c r="GK127" s="305"/>
      <c r="GL127" s="305"/>
      <c r="GM127" s="305"/>
      <c r="GN127" s="305"/>
      <c r="GO127" s="305"/>
      <c r="GP127" s="305"/>
      <c r="GQ127" s="305"/>
      <c r="GR127" s="305"/>
      <c r="GS127" s="305"/>
      <c r="GT127" s="305"/>
      <c r="GU127" s="305"/>
      <c r="GV127" s="305"/>
      <c r="GW127" s="305"/>
      <c r="GX127" s="305"/>
      <c r="GY127" s="305"/>
      <c r="GZ127" s="305"/>
      <c r="HA127" s="305"/>
      <c r="HB127" s="305"/>
      <c r="HC127" s="305"/>
      <c r="HD127" s="305"/>
      <c r="HE127" s="305"/>
      <c r="HF127" s="305"/>
      <c r="HG127" s="305"/>
      <c r="HH127" s="305"/>
      <c r="HI127" s="305"/>
      <c r="HJ127" s="305"/>
      <c r="HK127" s="305"/>
      <c r="HL127" s="305"/>
      <c r="HM127" s="305"/>
      <c r="HN127" s="305"/>
      <c r="HO127" s="305"/>
      <c r="HP127" s="305"/>
      <c r="HQ127" s="305"/>
      <c r="HR127" s="305"/>
      <c r="HS127" s="305"/>
      <c r="HT127" s="305"/>
      <c r="HU127" s="305"/>
      <c r="HV127" s="305"/>
      <c r="HW127" s="305"/>
      <c r="HX127" s="305"/>
      <c r="HY127" s="305"/>
      <c r="HZ127" s="305"/>
      <c r="IA127" s="305"/>
      <c r="IB127" s="305"/>
      <c r="IC127" s="305"/>
      <c r="ID127" s="305"/>
      <c r="IE127" s="305"/>
      <c r="IF127" s="305"/>
      <c r="IG127" s="305"/>
      <c r="IH127" s="305"/>
      <c r="II127" s="305"/>
      <c r="IJ127" s="385"/>
      <c r="IK127" s="385"/>
      <c r="IL127" s="385"/>
      <c r="IM127" s="385"/>
      <c r="IN127" s="385"/>
      <c r="IO127" s="385"/>
      <c r="IP127" s="385"/>
      <c r="IQ127" s="385"/>
      <c r="IR127" s="385"/>
      <c r="IS127" s="385"/>
      <c r="IT127" s="385"/>
      <c r="IU127" s="385"/>
      <c r="IV127" s="385"/>
      <c r="IW127" s="385"/>
      <c r="IX127" s="385"/>
      <c r="IY127" s="385"/>
      <c r="IZ127" s="385"/>
      <c r="JA127" s="385"/>
      <c r="JB127" s="385"/>
      <c r="JC127" s="385"/>
      <c r="JD127" s="385"/>
      <c r="JE127" s="385"/>
      <c r="JF127" s="385"/>
      <c r="JG127" s="385"/>
      <c r="JH127" s="385"/>
      <c r="JI127" s="385"/>
      <c r="JJ127" s="385"/>
      <c r="JK127" s="385"/>
      <c r="JL127" s="385"/>
      <c r="JM127" s="385"/>
      <c r="JN127" s="385"/>
      <c r="JO127" s="385"/>
      <c r="JP127" s="385"/>
      <c r="JQ127" s="385"/>
      <c r="JR127" s="385"/>
      <c r="JS127" s="385"/>
      <c r="JT127" s="385"/>
      <c r="JU127" s="385"/>
      <c r="JV127" s="385"/>
      <c r="JW127" s="385"/>
      <c r="JX127" s="385"/>
      <c r="JY127" s="385"/>
      <c r="JZ127" s="385"/>
      <c r="KA127" s="385"/>
      <c r="KB127" s="385"/>
      <c r="KC127" s="385"/>
      <c r="KD127" s="385"/>
      <c r="KE127" s="385"/>
      <c r="KF127" s="385"/>
      <c r="KG127" s="385"/>
      <c r="KH127" s="385"/>
      <c r="KI127" s="385"/>
      <c r="KJ127" s="385"/>
      <c r="KK127" s="385"/>
      <c r="KL127" s="385"/>
      <c r="KM127" s="385"/>
      <c r="KN127" s="385"/>
      <c r="KO127" s="385"/>
      <c r="KP127" s="385"/>
      <c r="KQ127" s="385"/>
      <c r="KR127" s="385"/>
      <c r="KS127" s="385"/>
      <c r="KT127" s="385"/>
      <c r="KU127" s="385"/>
      <c r="KV127" s="385"/>
      <c r="KW127" s="385"/>
      <c r="KX127" s="385"/>
      <c r="KY127" s="385"/>
      <c r="KZ127" s="385"/>
      <c r="LA127" s="385"/>
      <c r="LB127" s="385"/>
      <c r="LC127" s="385"/>
      <c r="LD127" s="385"/>
      <c r="LE127" s="385"/>
      <c r="LF127" s="385"/>
      <c r="LG127" s="385"/>
      <c r="LH127" s="385"/>
      <c r="LI127" s="385"/>
      <c r="LJ127" s="385"/>
      <c r="LK127" s="385"/>
      <c r="LL127" s="385"/>
      <c r="LM127" s="385"/>
      <c r="LN127" s="385"/>
      <c r="LO127" s="385"/>
      <c r="LP127" s="385"/>
      <c r="LQ127" s="385"/>
      <c r="LR127" s="385"/>
      <c r="LS127" s="385"/>
      <c r="LT127" s="385"/>
      <c r="LU127" s="385"/>
      <c r="LV127" s="385"/>
      <c r="LW127" s="385"/>
      <c r="LX127" s="385"/>
      <c r="LY127" s="385"/>
      <c r="LZ127" s="385"/>
      <c r="MA127" s="385"/>
      <c r="MB127" s="385"/>
      <c r="MC127" s="385"/>
      <c r="MD127" s="385"/>
      <c r="ME127" s="385"/>
      <c r="MF127" s="385"/>
      <c r="MG127" s="305"/>
      <c r="MH127" s="305"/>
      <c r="MI127" s="305"/>
      <c r="MJ127" s="305"/>
      <c r="MK127" s="305"/>
      <c r="ML127" s="305"/>
      <c r="MM127" s="305"/>
      <c r="MN127" s="305"/>
      <c r="MO127" s="305"/>
      <c r="MP127" s="305"/>
      <c r="MQ127" s="305"/>
      <c r="MR127" s="305"/>
      <c r="MS127" s="305"/>
      <c r="MT127" s="305"/>
      <c r="MU127" s="305"/>
      <c r="MV127" s="305"/>
      <c r="MW127" s="305"/>
      <c r="MX127" s="305"/>
      <c r="MY127" s="305"/>
      <c r="MZ127" s="305"/>
      <c r="NA127" s="305"/>
      <c r="NB127" s="305"/>
      <c r="NC127" s="305"/>
      <c r="ND127" s="305"/>
      <c r="NE127" s="305"/>
      <c r="NF127" s="305"/>
      <c r="NG127" s="305"/>
      <c r="NH127" s="305"/>
      <c r="NI127" s="305"/>
      <c r="NJ127" s="305"/>
      <c r="NK127" s="305"/>
      <c r="NL127" s="305"/>
      <c r="NM127" s="305"/>
      <c r="NN127" s="305"/>
      <c r="NO127" s="305"/>
      <c r="NP127" s="305"/>
      <c r="NQ127" s="305"/>
      <c r="NR127" s="305"/>
      <c r="NS127" s="305"/>
      <c r="NT127" s="305"/>
      <c r="NU127" s="305"/>
      <c r="NV127" s="305"/>
      <c r="NW127" s="305"/>
      <c r="NX127" s="305"/>
      <c r="NY127" s="305"/>
      <c r="NZ127" s="305"/>
      <c r="OA127" s="305"/>
      <c r="OB127" s="305"/>
      <c r="OC127" s="305"/>
      <c r="OD127" s="305"/>
      <c r="OE127" s="305"/>
      <c r="OF127" s="305"/>
      <c r="OG127" s="305"/>
      <c r="OH127" s="305"/>
      <c r="OI127" s="305"/>
      <c r="OJ127" s="305"/>
      <c r="OK127" s="305"/>
      <c r="OL127" s="305"/>
      <c r="OM127" s="305"/>
      <c r="ON127" s="305"/>
      <c r="OO127" s="305"/>
      <c r="OP127" s="305"/>
      <c r="OQ127" s="305"/>
      <c r="OR127" s="305"/>
    </row>
    <row r="128" spans="1:408" s="386" customFormat="1" ht="27" thickBot="1">
      <c r="B128" s="441" t="s">
        <v>499</v>
      </c>
      <c r="C128" s="408">
        <f>NPV($D$55,C123:BB123)</f>
        <v>0</v>
      </c>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5"/>
      <c r="CD128" s="305"/>
      <c r="CE128" s="305"/>
      <c r="CF128" s="305"/>
      <c r="CG128" s="305"/>
      <c r="CH128" s="305"/>
      <c r="CI128" s="305"/>
      <c r="CJ128" s="305"/>
      <c r="CK128" s="305"/>
      <c r="CL128" s="305"/>
      <c r="CM128" s="305"/>
      <c r="CN128" s="305"/>
      <c r="CO128" s="305"/>
      <c r="CP128" s="305"/>
      <c r="CQ128" s="305"/>
      <c r="CR128" s="305"/>
      <c r="CS128" s="305"/>
      <c r="CT128" s="305"/>
      <c r="CU128" s="305"/>
      <c r="CV128" s="305"/>
      <c r="CW128" s="305"/>
      <c r="CX128" s="305"/>
      <c r="CY128" s="305"/>
      <c r="CZ128" s="305"/>
      <c r="DA128" s="305"/>
      <c r="DB128" s="305"/>
      <c r="DC128" s="305"/>
      <c r="DD128" s="305"/>
      <c r="DE128" s="305"/>
      <c r="DF128" s="305"/>
      <c r="DG128" s="305"/>
      <c r="DH128" s="305"/>
      <c r="DI128" s="305"/>
      <c r="DJ128" s="305"/>
      <c r="DK128" s="305"/>
      <c r="DL128" s="305"/>
      <c r="DM128" s="305"/>
      <c r="DN128" s="305"/>
      <c r="DO128" s="305"/>
      <c r="DP128" s="305"/>
      <c r="DQ128" s="305"/>
      <c r="DR128" s="305"/>
      <c r="DS128" s="305"/>
      <c r="DT128" s="305"/>
      <c r="DU128" s="305"/>
      <c r="DV128" s="305"/>
      <c r="DW128" s="305"/>
      <c r="DX128" s="305"/>
      <c r="DY128" s="305"/>
      <c r="DZ128" s="305"/>
      <c r="EA128" s="305"/>
      <c r="EB128" s="305"/>
      <c r="EC128" s="305"/>
      <c r="ED128" s="305"/>
      <c r="EE128" s="305"/>
      <c r="EF128" s="305"/>
      <c r="EG128" s="305"/>
      <c r="EH128" s="305"/>
      <c r="EI128" s="305"/>
      <c r="EJ128" s="305"/>
      <c r="EK128" s="305"/>
      <c r="EL128" s="305"/>
      <c r="EM128" s="305"/>
      <c r="EN128" s="305"/>
      <c r="EO128" s="305"/>
      <c r="EP128" s="305"/>
      <c r="EQ128" s="305"/>
      <c r="ER128" s="305"/>
      <c r="ES128" s="305"/>
      <c r="ET128" s="305"/>
      <c r="EU128" s="305"/>
      <c r="EV128" s="305"/>
      <c r="EW128" s="305"/>
      <c r="EX128" s="305"/>
      <c r="EY128" s="305"/>
      <c r="EZ128" s="305"/>
      <c r="FA128" s="305"/>
      <c r="FB128" s="305"/>
      <c r="FC128" s="305"/>
      <c r="FD128" s="305"/>
      <c r="FE128" s="305"/>
      <c r="FF128" s="305"/>
      <c r="FG128" s="305"/>
      <c r="FH128" s="305"/>
      <c r="FI128" s="305"/>
      <c r="FJ128" s="305"/>
      <c r="FK128" s="305"/>
      <c r="FL128" s="305"/>
      <c r="FM128" s="305"/>
      <c r="FN128" s="305"/>
      <c r="FO128" s="305"/>
      <c r="FP128" s="305"/>
      <c r="FQ128" s="305"/>
      <c r="FR128" s="305"/>
      <c r="FS128" s="305"/>
      <c r="FT128" s="305"/>
      <c r="FU128" s="305"/>
      <c r="FV128" s="305"/>
      <c r="FW128" s="305"/>
      <c r="FX128" s="305"/>
      <c r="FY128" s="305"/>
      <c r="FZ128" s="305"/>
      <c r="GA128" s="305"/>
      <c r="GB128" s="305"/>
      <c r="GC128" s="305"/>
      <c r="GD128" s="305"/>
      <c r="GE128" s="305"/>
      <c r="GF128" s="305"/>
      <c r="GG128" s="305"/>
      <c r="GH128" s="305"/>
      <c r="GI128" s="305"/>
      <c r="GJ128" s="305"/>
      <c r="GK128" s="305"/>
      <c r="GL128" s="305"/>
      <c r="GM128" s="305"/>
      <c r="GN128" s="305"/>
      <c r="GO128" s="305"/>
      <c r="GP128" s="305"/>
      <c r="GQ128" s="305"/>
      <c r="GR128" s="305"/>
      <c r="GS128" s="305"/>
      <c r="GT128" s="305"/>
      <c r="GU128" s="305"/>
      <c r="GV128" s="305"/>
      <c r="GW128" s="305"/>
      <c r="GX128" s="305"/>
      <c r="GY128" s="305"/>
      <c r="GZ128" s="305"/>
      <c r="HA128" s="305"/>
      <c r="HB128" s="305"/>
      <c r="HC128" s="305"/>
      <c r="HD128" s="305"/>
      <c r="HE128" s="305"/>
      <c r="HF128" s="305"/>
      <c r="HG128" s="305"/>
      <c r="HH128" s="305"/>
      <c r="HI128" s="305"/>
      <c r="HJ128" s="305"/>
      <c r="HK128" s="305"/>
      <c r="HL128" s="305"/>
      <c r="HM128" s="305"/>
      <c r="HN128" s="305"/>
      <c r="HO128" s="305"/>
      <c r="HP128" s="305"/>
      <c r="HQ128" s="305"/>
      <c r="HR128" s="305"/>
      <c r="HS128" s="305"/>
      <c r="HT128" s="305"/>
      <c r="HU128" s="305"/>
      <c r="HV128" s="305"/>
      <c r="HW128" s="305"/>
      <c r="HX128" s="305"/>
      <c r="HY128" s="305"/>
      <c r="HZ128" s="305"/>
      <c r="IA128" s="305"/>
      <c r="IB128" s="305"/>
      <c r="IC128" s="305"/>
      <c r="ID128" s="305"/>
      <c r="IE128" s="305"/>
      <c r="IF128" s="305"/>
      <c r="IG128" s="305"/>
      <c r="IH128" s="305"/>
      <c r="II128" s="305"/>
      <c r="IJ128" s="385"/>
      <c r="IK128" s="385"/>
      <c r="IL128" s="385"/>
      <c r="IM128" s="385"/>
      <c r="IN128" s="385"/>
      <c r="IO128" s="385"/>
      <c r="IP128" s="385"/>
      <c r="IQ128" s="385"/>
      <c r="IR128" s="385"/>
      <c r="IS128" s="385"/>
      <c r="IT128" s="385"/>
      <c r="IU128" s="385"/>
      <c r="IV128" s="385"/>
      <c r="IW128" s="385"/>
      <c r="IX128" s="385"/>
      <c r="IY128" s="385"/>
      <c r="IZ128" s="385"/>
      <c r="JA128" s="385"/>
      <c r="JB128" s="385"/>
      <c r="JC128" s="385"/>
      <c r="JD128" s="385"/>
      <c r="JE128" s="385"/>
      <c r="JF128" s="385"/>
      <c r="JG128" s="385"/>
      <c r="JH128" s="385"/>
      <c r="JI128" s="385"/>
      <c r="JJ128" s="385"/>
      <c r="JK128" s="385"/>
      <c r="JL128" s="385"/>
      <c r="JM128" s="385"/>
      <c r="JN128" s="385"/>
      <c r="JO128" s="385"/>
      <c r="JP128" s="385"/>
      <c r="JQ128" s="385"/>
      <c r="JR128" s="385"/>
      <c r="JS128" s="385"/>
      <c r="JT128" s="385"/>
      <c r="JU128" s="385"/>
      <c r="JV128" s="385"/>
      <c r="JW128" s="385"/>
      <c r="JX128" s="385"/>
      <c r="JY128" s="385"/>
      <c r="JZ128" s="385"/>
      <c r="KA128" s="385"/>
      <c r="KB128" s="385"/>
      <c r="KC128" s="385"/>
      <c r="KD128" s="385"/>
      <c r="KE128" s="385"/>
      <c r="KF128" s="385"/>
      <c r="KG128" s="385"/>
      <c r="KH128" s="385"/>
      <c r="KI128" s="385"/>
      <c r="KJ128" s="385"/>
      <c r="KK128" s="385"/>
      <c r="KL128" s="385"/>
      <c r="KM128" s="385"/>
      <c r="KN128" s="385"/>
      <c r="KO128" s="385"/>
      <c r="KP128" s="385"/>
      <c r="KQ128" s="385"/>
      <c r="KR128" s="385"/>
      <c r="KS128" s="385"/>
      <c r="KT128" s="385"/>
      <c r="KU128" s="385"/>
      <c r="KV128" s="385"/>
      <c r="KW128" s="385"/>
      <c r="KX128" s="385"/>
      <c r="KY128" s="385"/>
      <c r="KZ128" s="385"/>
      <c r="LA128" s="385"/>
      <c r="LB128" s="385"/>
      <c r="LC128" s="385"/>
      <c r="LD128" s="385"/>
      <c r="LE128" s="385"/>
      <c r="LF128" s="385"/>
      <c r="LG128" s="385"/>
      <c r="LH128" s="385"/>
      <c r="LI128" s="385"/>
      <c r="LJ128" s="385"/>
      <c r="LK128" s="385"/>
      <c r="LL128" s="385"/>
      <c r="LM128" s="385"/>
      <c r="LN128" s="385"/>
      <c r="LO128" s="385"/>
      <c r="LP128" s="385"/>
      <c r="LQ128" s="385"/>
      <c r="LR128" s="385"/>
      <c r="LS128" s="385"/>
      <c r="LT128" s="385"/>
      <c r="LU128" s="385"/>
      <c r="LV128" s="385"/>
      <c r="LW128" s="385"/>
      <c r="LX128" s="385"/>
      <c r="LY128" s="385"/>
      <c r="LZ128" s="385"/>
      <c r="MA128" s="385"/>
      <c r="MB128" s="385"/>
      <c r="MC128" s="385"/>
      <c r="MD128" s="385"/>
      <c r="ME128" s="385"/>
      <c r="MF128" s="385"/>
      <c r="MG128" s="305"/>
      <c r="MH128" s="305"/>
      <c r="MI128" s="305"/>
      <c r="MJ128" s="305"/>
      <c r="MK128" s="305"/>
      <c r="ML128" s="305"/>
      <c r="MM128" s="305"/>
      <c r="MN128" s="305"/>
      <c r="MO128" s="305"/>
      <c r="MP128" s="305"/>
      <c r="MQ128" s="305"/>
      <c r="MR128" s="305"/>
      <c r="MS128" s="305"/>
      <c r="MT128" s="305"/>
      <c r="MU128" s="305"/>
      <c r="MV128" s="305"/>
      <c r="MW128" s="305"/>
      <c r="MX128" s="305"/>
      <c r="MY128" s="305"/>
      <c r="MZ128" s="305"/>
      <c r="NA128" s="305"/>
      <c r="NB128" s="305"/>
      <c r="NC128" s="305"/>
      <c r="ND128" s="305"/>
      <c r="NE128" s="305"/>
      <c r="NF128" s="305"/>
      <c r="NG128" s="305"/>
      <c r="NH128" s="305"/>
      <c r="NI128" s="305"/>
      <c r="NJ128" s="305"/>
      <c r="NK128" s="305"/>
      <c r="NL128" s="305"/>
      <c r="NM128" s="305"/>
      <c r="NN128" s="305"/>
      <c r="NO128" s="305"/>
      <c r="NP128" s="305"/>
      <c r="NQ128" s="305"/>
      <c r="NR128" s="305"/>
      <c r="NS128" s="305"/>
      <c r="NT128" s="305"/>
      <c r="NU128" s="305"/>
      <c r="NV128" s="305"/>
      <c r="NW128" s="305"/>
      <c r="NX128" s="305"/>
      <c r="NY128" s="305"/>
      <c r="NZ128" s="305"/>
      <c r="OA128" s="305"/>
      <c r="OB128" s="305"/>
      <c r="OC128" s="305"/>
      <c r="OD128" s="305"/>
      <c r="OE128" s="305"/>
      <c r="OF128" s="305"/>
      <c r="OG128" s="305"/>
      <c r="OH128" s="305"/>
      <c r="OI128" s="305"/>
      <c r="OJ128" s="305"/>
      <c r="OK128" s="305"/>
      <c r="OL128" s="305"/>
      <c r="OM128" s="305"/>
      <c r="ON128" s="305"/>
      <c r="OO128" s="305"/>
      <c r="OP128" s="305"/>
      <c r="OQ128" s="305"/>
      <c r="OR128" s="305"/>
    </row>
    <row r="129" spans="2:408" s="386" customFormat="1" ht="27" thickBot="1">
      <c r="B129" s="441" t="s">
        <v>797</v>
      </c>
      <c r="C129" s="475" t="e">
        <f>((C128)/(C118+C119-C120))/50</f>
        <v>#DIV/0!</v>
      </c>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5"/>
      <c r="CY129" s="305"/>
      <c r="CZ129" s="305"/>
      <c r="DA129" s="305"/>
      <c r="DB129" s="305"/>
      <c r="DC129" s="305"/>
      <c r="DD129" s="305"/>
      <c r="DE129" s="305"/>
      <c r="DF129" s="305"/>
      <c r="DG129" s="305"/>
      <c r="DH129" s="305"/>
      <c r="DI129" s="305"/>
      <c r="DJ129" s="305"/>
      <c r="DK129" s="305"/>
      <c r="DL129" s="305"/>
      <c r="DM129" s="305"/>
      <c r="DN129" s="305"/>
      <c r="DO129" s="305"/>
      <c r="DP129" s="305"/>
      <c r="DQ129" s="305"/>
      <c r="DR129" s="305"/>
      <c r="DS129" s="305"/>
      <c r="DT129" s="305"/>
      <c r="DU129" s="305"/>
      <c r="DV129" s="305"/>
      <c r="DW129" s="305"/>
      <c r="DX129" s="305"/>
      <c r="DY129" s="305"/>
      <c r="DZ129" s="305"/>
      <c r="EA129" s="305"/>
      <c r="EB129" s="305"/>
      <c r="EC129" s="305"/>
      <c r="ED129" s="305"/>
      <c r="EE129" s="305"/>
      <c r="EF129" s="305"/>
      <c r="EG129" s="305"/>
      <c r="EH129" s="305"/>
      <c r="EI129" s="305"/>
      <c r="EJ129" s="305"/>
      <c r="EK129" s="305"/>
      <c r="EL129" s="305"/>
      <c r="EM129" s="305"/>
      <c r="EN129" s="305"/>
      <c r="EO129" s="305"/>
      <c r="EP129" s="305"/>
      <c r="EQ129" s="305"/>
      <c r="ER129" s="305"/>
      <c r="ES129" s="305"/>
      <c r="ET129" s="305"/>
      <c r="EU129" s="305"/>
      <c r="EV129" s="305"/>
      <c r="EW129" s="305"/>
      <c r="EX129" s="305"/>
      <c r="EY129" s="305"/>
      <c r="EZ129" s="305"/>
      <c r="FA129" s="305"/>
      <c r="FB129" s="305"/>
      <c r="FC129" s="305"/>
      <c r="FD129" s="305"/>
      <c r="FE129" s="305"/>
      <c r="FF129" s="305"/>
      <c r="FG129" s="305"/>
      <c r="FH129" s="305"/>
      <c r="FI129" s="305"/>
      <c r="FJ129" s="305"/>
      <c r="FK129" s="305"/>
      <c r="FL129" s="305"/>
      <c r="FM129" s="305"/>
      <c r="FN129" s="305"/>
      <c r="FO129" s="305"/>
      <c r="FP129" s="305"/>
      <c r="FQ129" s="305"/>
      <c r="FR129" s="305"/>
      <c r="FS129" s="305"/>
      <c r="FT129" s="305"/>
      <c r="FU129" s="305"/>
      <c r="FV129" s="305"/>
      <c r="FW129" s="305"/>
      <c r="FX129" s="305"/>
      <c r="FY129" s="305"/>
      <c r="FZ129" s="305"/>
      <c r="GA129" s="305"/>
      <c r="GB129" s="305"/>
      <c r="GC129" s="305"/>
      <c r="GD129" s="305"/>
      <c r="GE129" s="305"/>
      <c r="GF129" s="305"/>
      <c r="GG129" s="305"/>
      <c r="GH129" s="305"/>
      <c r="GI129" s="305"/>
      <c r="GJ129" s="305"/>
      <c r="GK129" s="305"/>
      <c r="GL129" s="305"/>
      <c r="GM129" s="305"/>
      <c r="GN129" s="305"/>
      <c r="GO129" s="305"/>
      <c r="GP129" s="305"/>
      <c r="GQ129" s="305"/>
      <c r="GR129" s="305"/>
      <c r="GS129" s="305"/>
      <c r="GT129" s="305"/>
      <c r="GU129" s="305"/>
      <c r="GV129" s="305"/>
      <c r="GW129" s="305"/>
      <c r="GX129" s="305"/>
      <c r="GY129" s="305"/>
      <c r="GZ129" s="305"/>
      <c r="HA129" s="305"/>
      <c r="HB129" s="305"/>
      <c r="HC129" s="305"/>
      <c r="HD129" s="305"/>
      <c r="HE129" s="305"/>
      <c r="HF129" s="305"/>
      <c r="HG129" s="305"/>
      <c r="HH129" s="305"/>
      <c r="HI129" s="305"/>
      <c r="HJ129" s="305"/>
      <c r="HK129" s="305"/>
      <c r="HL129" s="305"/>
      <c r="HM129" s="305"/>
      <c r="HN129" s="305"/>
      <c r="HO129" s="305"/>
      <c r="HP129" s="305"/>
      <c r="HQ129" s="305"/>
      <c r="HR129" s="305"/>
      <c r="HS129" s="305"/>
      <c r="HT129" s="305"/>
      <c r="HU129" s="305"/>
      <c r="HV129" s="305"/>
      <c r="HW129" s="305"/>
      <c r="HX129" s="305"/>
      <c r="HY129" s="305"/>
      <c r="HZ129" s="305"/>
      <c r="IA129" s="305"/>
      <c r="IB129" s="305"/>
      <c r="IC129" s="305"/>
      <c r="ID129" s="305"/>
      <c r="IE129" s="305"/>
      <c r="IF129" s="305"/>
      <c r="IG129" s="305"/>
      <c r="IH129" s="305"/>
      <c r="II129" s="305"/>
      <c r="IJ129" s="385"/>
      <c r="IK129" s="385"/>
      <c r="IL129" s="385"/>
      <c r="IM129" s="385"/>
      <c r="IN129" s="385"/>
      <c r="IO129" s="385"/>
      <c r="IP129" s="385"/>
      <c r="IQ129" s="385"/>
      <c r="IR129" s="385"/>
      <c r="IS129" s="385"/>
      <c r="IT129" s="385"/>
      <c r="IU129" s="385"/>
      <c r="IV129" s="385"/>
      <c r="IW129" s="385"/>
      <c r="IX129" s="385"/>
      <c r="IY129" s="385"/>
      <c r="IZ129" s="385"/>
      <c r="JA129" s="385"/>
      <c r="JB129" s="385"/>
      <c r="JC129" s="385"/>
      <c r="JD129" s="385"/>
      <c r="JE129" s="385"/>
      <c r="JF129" s="385"/>
      <c r="JG129" s="385"/>
      <c r="JH129" s="385"/>
      <c r="JI129" s="385"/>
      <c r="JJ129" s="385"/>
      <c r="JK129" s="385"/>
      <c r="JL129" s="385"/>
      <c r="JM129" s="385"/>
      <c r="JN129" s="385"/>
      <c r="JO129" s="385"/>
      <c r="JP129" s="385"/>
      <c r="JQ129" s="385"/>
      <c r="JR129" s="385"/>
      <c r="JS129" s="385"/>
      <c r="JT129" s="385"/>
      <c r="JU129" s="385"/>
      <c r="JV129" s="385"/>
      <c r="JW129" s="385"/>
      <c r="JX129" s="385"/>
      <c r="JY129" s="385"/>
      <c r="JZ129" s="385"/>
      <c r="KA129" s="385"/>
      <c r="KB129" s="385"/>
      <c r="KC129" s="385"/>
      <c r="KD129" s="385"/>
      <c r="KE129" s="385"/>
      <c r="KF129" s="385"/>
      <c r="KG129" s="385"/>
      <c r="KH129" s="385"/>
      <c r="KI129" s="385"/>
      <c r="KJ129" s="385"/>
      <c r="KK129" s="385"/>
      <c r="KL129" s="385"/>
      <c r="KM129" s="385"/>
      <c r="KN129" s="385"/>
      <c r="KO129" s="385"/>
      <c r="KP129" s="385"/>
      <c r="KQ129" s="385"/>
      <c r="KR129" s="385"/>
      <c r="KS129" s="385"/>
      <c r="KT129" s="385"/>
      <c r="KU129" s="385"/>
      <c r="KV129" s="385"/>
      <c r="KW129" s="385"/>
      <c r="KX129" s="385"/>
      <c r="KY129" s="385"/>
      <c r="KZ129" s="385"/>
      <c r="LA129" s="385"/>
      <c r="LB129" s="385"/>
      <c r="LC129" s="385"/>
      <c r="LD129" s="385"/>
      <c r="LE129" s="385"/>
      <c r="LF129" s="385"/>
      <c r="LG129" s="385"/>
      <c r="LH129" s="385"/>
      <c r="LI129" s="385"/>
      <c r="LJ129" s="385"/>
      <c r="LK129" s="385"/>
      <c r="LL129" s="385"/>
      <c r="LM129" s="385"/>
      <c r="LN129" s="385"/>
      <c r="LO129" s="385"/>
      <c r="LP129" s="385"/>
      <c r="LQ129" s="385"/>
      <c r="LR129" s="385"/>
      <c r="LS129" s="385"/>
      <c r="LT129" s="385"/>
      <c r="LU129" s="385"/>
      <c r="LV129" s="385"/>
      <c r="LW129" s="385"/>
      <c r="LX129" s="385"/>
      <c r="LY129" s="385"/>
      <c r="LZ129" s="385"/>
      <c r="MA129" s="385"/>
      <c r="MB129" s="385"/>
      <c r="MC129" s="385"/>
      <c r="MD129" s="385"/>
      <c r="ME129" s="385"/>
      <c r="MF129" s="385"/>
      <c r="MG129" s="305"/>
      <c r="MH129" s="305"/>
      <c r="MI129" s="305"/>
      <c r="MJ129" s="305"/>
      <c r="MK129" s="305"/>
      <c r="ML129" s="305"/>
      <c r="MM129" s="305"/>
      <c r="MN129" s="305"/>
      <c r="MO129" s="305"/>
      <c r="MP129" s="305"/>
      <c r="MQ129" s="305"/>
      <c r="MR129" s="305"/>
      <c r="MS129" s="305"/>
      <c r="MT129" s="305"/>
      <c r="MU129" s="305"/>
      <c r="MV129" s="305"/>
      <c r="MW129" s="305"/>
      <c r="MX129" s="305"/>
      <c r="MY129" s="305"/>
      <c r="MZ129" s="305"/>
      <c r="NA129" s="305"/>
      <c r="NB129" s="305"/>
      <c r="NC129" s="305"/>
      <c r="ND129" s="305"/>
      <c r="NE129" s="305"/>
      <c r="NF129" s="305"/>
      <c r="NG129" s="305"/>
      <c r="NH129" s="305"/>
      <c r="NI129" s="305"/>
      <c r="NJ129" s="305"/>
      <c r="NK129" s="305"/>
      <c r="NL129" s="305"/>
      <c r="NM129" s="305"/>
      <c r="NN129" s="305"/>
      <c r="NO129" s="305"/>
      <c r="NP129" s="305"/>
      <c r="NQ129" s="305"/>
      <c r="NR129" s="305"/>
      <c r="NS129" s="305"/>
      <c r="NT129" s="305"/>
      <c r="NU129" s="305"/>
      <c r="NV129" s="305"/>
      <c r="NW129" s="305"/>
      <c r="NX129" s="305"/>
      <c r="NY129" s="305"/>
      <c r="NZ129" s="305"/>
      <c r="OA129" s="305"/>
      <c r="OB129" s="305"/>
      <c r="OC129" s="305"/>
      <c r="OD129" s="305"/>
      <c r="OE129" s="305"/>
      <c r="OF129" s="305"/>
      <c r="OG129" s="305"/>
      <c r="OH129" s="305"/>
      <c r="OI129" s="305"/>
      <c r="OJ129" s="305"/>
      <c r="OK129" s="305"/>
      <c r="OL129" s="305"/>
      <c r="OM129" s="305"/>
      <c r="ON129" s="305"/>
      <c r="OO129" s="305"/>
      <c r="OP129" s="305"/>
      <c r="OQ129" s="305"/>
      <c r="OR129" s="305"/>
    </row>
    <row r="130" spans="2:408">
      <c r="E130" s="13"/>
    </row>
  </sheetData>
  <sheetProtection selectLockedCells="1" selectUnlockedCells="1"/>
  <protectedRanges>
    <protectedRange sqref="C16 A17 C21 C26:C27 C31 A32 A37 C36:C37 C50 A10:B10 C111:BB111 D64:D65 C74 C60:C63 D58:D59 B6:B7 E75:E78 D86 D70:D78 C95 D121:E122 C91:C92 E91:E94 C106 A95 D97:BB97 E106:E108 C66:C69 D115:E119 C98:BC98" name="Rango2"/>
    <protectedRange sqref="C10:G10" name="Rango2_1"/>
    <protectedRange sqref="C13" name="Rango2_2"/>
    <protectedRange sqref="C17" name="Rango2_3"/>
    <protectedRange sqref="C22" name="Rango2_4"/>
    <protectedRange sqref="C32" name="Rango2_5"/>
    <protectedRange sqref="H10" name="Rango2_6"/>
    <protectedRange sqref="B3:B5" name="Rango2_8"/>
  </protectedRanges>
  <dataValidations disablePrompts="1" count="1">
    <dataValidation type="list" allowBlank="1" showInputMessage="1" showErrorMessage="1" sqref="G55:G56">
      <formula1>periodocarencia1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3:OR130"/>
  <sheetViews>
    <sheetView zoomScale="70" zoomScaleNormal="70" workbookViewId="0">
      <selection activeCell="E101" sqref="E101"/>
    </sheetView>
  </sheetViews>
  <sheetFormatPr baseColWidth="10" defaultColWidth="11.42578125" defaultRowHeight="15"/>
  <cols>
    <col min="1" max="1" width="41.85546875" style="10" customWidth="1"/>
    <col min="2" max="2" width="90" style="23" customWidth="1"/>
    <col min="3" max="3" width="26.85546875" style="10" customWidth="1"/>
    <col min="4" max="4" width="19.42578125" style="10" bestFit="1" customWidth="1"/>
    <col min="5" max="5" width="17.140625" style="10" bestFit="1" customWidth="1"/>
    <col min="6" max="6" width="20" style="10" bestFit="1" customWidth="1"/>
    <col min="7" max="7" width="18.28515625" style="10" bestFit="1" customWidth="1"/>
    <col min="8" max="8" width="20.7109375" style="10" customWidth="1"/>
    <col min="9" max="9" width="19.140625" style="10" bestFit="1" customWidth="1"/>
    <col min="10" max="10" width="18.85546875" style="10" bestFit="1" customWidth="1"/>
    <col min="11" max="11" width="16.42578125" style="10" bestFit="1" customWidth="1"/>
    <col min="12" max="12" width="18.42578125" style="10" customWidth="1"/>
    <col min="13" max="13" width="14.85546875" style="10" bestFit="1" customWidth="1"/>
    <col min="14" max="16" width="15.7109375" style="10" bestFit="1" customWidth="1"/>
    <col min="17" max="19" width="15.28515625" style="10" bestFit="1" customWidth="1"/>
    <col min="20" max="20" width="14.42578125" style="10" bestFit="1" customWidth="1"/>
    <col min="21" max="22" width="17.140625" style="10" bestFit="1" customWidth="1"/>
    <col min="23" max="23" width="14.42578125" style="10" bestFit="1" customWidth="1"/>
    <col min="24" max="24" width="14.7109375" style="10" customWidth="1"/>
    <col min="25" max="25" width="14.42578125" style="10" bestFit="1" customWidth="1"/>
    <col min="26" max="26" width="15.85546875" style="10" bestFit="1" customWidth="1"/>
    <col min="27" max="28" width="15.42578125" style="10" bestFit="1" customWidth="1"/>
    <col min="29" max="31" width="14.42578125" style="10" bestFit="1" customWidth="1"/>
    <col min="32" max="33" width="15.42578125" style="10" bestFit="1" customWidth="1"/>
    <col min="34" max="34" width="17.28515625" style="10" bestFit="1" customWidth="1"/>
    <col min="35" max="37" width="14.42578125" style="10" bestFit="1" customWidth="1"/>
    <col min="38" max="38" width="17.7109375" style="10" bestFit="1" customWidth="1"/>
    <col min="39" max="42" width="14.42578125" style="10" bestFit="1" customWidth="1"/>
    <col min="43" max="44" width="17.7109375" style="10" bestFit="1" customWidth="1"/>
    <col min="45" max="45" width="16.85546875" style="10" bestFit="1" customWidth="1"/>
    <col min="46" max="54" width="16.42578125" style="10" bestFit="1" customWidth="1"/>
    <col min="55" max="77" width="16.42578125" style="10" hidden="1" customWidth="1"/>
    <col min="78" max="111" width="17.85546875" style="10" hidden="1" customWidth="1"/>
    <col min="112" max="146" width="19.140625" style="10" hidden="1" customWidth="1"/>
    <col min="147" max="181" width="21" style="10" hidden="1" customWidth="1"/>
    <col min="182" max="216" width="22.42578125" style="10" hidden="1" customWidth="1"/>
    <col min="217" max="243" width="23.7109375" style="10" hidden="1" customWidth="1"/>
    <col min="244" max="16384" width="11.42578125" style="10"/>
  </cols>
  <sheetData>
    <row r="3" spans="1:243">
      <c r="A3" s="18" t="s">
        <v>249</v>
      </c>
      <c r="B3" s="87">
        <f>'1.1 Current State (Building)'!B2</f>
        <v>0</v>
      </c>
    </row>
    <row r="4" spans="1:243">
      <c r="A4" s="18" t="s">
        <v>250</v>
      </c>
      <c r="B4" s="87">
        <f>'1.1 Current State (Building)'!B3</f>
        <v>0</v>
      </c>
      <c r="J4" s="41"/>
    </row>
    <row r="5" spans="1:243" ht="15.75" customHeight="1">
      <c r="A5" s="18" t="s">
        <v>251</v>
      </c>
      <c r="B5" s="87">
        <f>'1.1 Current State (Building)'!B4</f>
        <v>0</v>
      </c>
    </row>
    <row r="6" spans="1:243" s="13" customFormat="1" ht="33" customHeight="1">
      <c r="A6" s="26"/>
      <c r="B6" s="88"/>
    </row>
    <row r="7" spans="1:243" s="13" customFormat="1" ht="33" customHeight="1">
      <c r="A7" s="26"/>
      <c r="B7" s="88"/>
    </row>
    <row r="8" spans="1:243" s="26" customFormat="1" ht="33" customHeight="1"/>
    <row r="9" spans="1:243" ht="45">
      <c r="A9" s="19"/>
      <c r="B9" s="20" t="s">
        <v>500</v>
      </c>
      <c r="C9" s="16" t="s">
        <v>0</v>
      </c>
      <c r="D9" s="16" t="s">
        <v>57</v>
      </c>
      <c r="E9" s="16" t="s">
        <v>427</v>
      </c>
      <c r="F9" s="16" t="s">
        <v>428</v>
      </c>
      <c r="G9" s="214" t="s">
        <v>429</v>
      </c>
      <c r="H9" s="215" t="s">
        <v>432</v>
      </c>
    </row>
    <row r="10" spans="1:243">
      <c r="A10" s="137"/>
      <c r="B10" s="138" t="s">
        <v>501</v>
      </c>
      <c r="C10" s="139">
        <f>'2.1 Payback calculator (Neut.)'!C10</f>
        <v>0</v>
      </c>
      <c r="D10" s="139">
        <f>'2.1 Payback calculator (Neut.)'!D10</f>
        <v>0</v>
      </c>
      <c r="E10" s="139">
        <f>'2.1 Payback calculator (Neut.)'!E10</f>
        <v>0</v>
      </c>
      <c r="F10" s="139">
        <f>'2.1 Payback calculator (Neut.)'!F10</f>
        <v>0</v>
      </c>
      <c r="G10" s="139">
        <f>'2.1 Payback calculator (Neut.)'!G10</f>
        <v>0</v>
      </c>
      <c r="H10" s="140">
        <f>'2.1 Payback calculator (Neut.)'!H10</f>
        <v>0.01</v>
      </c>
    </row>
    <row r="11" spans="1:243" ht="15.75" thickBot="1">
      <c r="B11" s="21"/>
    </row>
    <row r="12" spans="1:243" ht="15.75" thickBot="1">
      <c r="A12" s="19"/>
      <c r="B12" s="22" t="s">
        <v>54</v>
      </c>
      <c r="C12" s="32" t="s">
        <v>55</v>
      </c>
      <c r="D12" s="74" t="s">
        <v>441</v>
      </c>
      <c r="E12" s="74" t="s">
        <v>468</v>
      </c>
      <c r="F12" s="75" t="s">
        <v>442</v>
      </c>
    </row>
    <row r="13" spans="1:243">
      <c r="A13" s="137"/>
      <c r="B13" s="138" t="str">
        <f>B10</f>
        <v>Selected Scenario in Sheet 1</v>
      </c>
      <c r="C13" s="141">
        <f>'2.1 Payback calculator (Neut.)'!C13</f>
        <v>0</v>
      </c>
      <c r="D13" s="142">
        <f>'2.1 Payback calculator (Neut.)'!D13</f>
        <v>0</v>
      </c>
      <c r="E13" s="142">
        <f>'2.1 Payback calculator (Neut.)'!E13</f>
        <v>0</v>
      </c>
      <c r="F13" s="153">
        <f>C13-D13-E13</f>
        <v>0</v>
      </c>
    </row>
    <row r="15" spans="1:243" s="17" customFormat="1" ht="15.75" thickBot="1">
      <c r="B15" s="23"/>
      <c r="D15" s="8" t="s">
        <v>2</v>
      </c>
      <c r="E15" s="8" t="s">
        <v>1</v>
      </c>
      <c r="F15" s="8" t="s">
        <v>3</v>
      </c>
      <c r="G15" s="8" t="s">
        <v>4</v>
      </c>
      <c r="H15" s="8" t="s">
        <v>5</v>
      </c>
      <c r="I15" s="8" t="s">
        <v>6</v>
      </c>
      <c r="J15" s="8" t="s">
        <v>7</v>
      </c>
      <c r="K15" s="8" t="s">
        <v>8</v>
      </c>
      <c r="L15" s="8" t="s">
        <v>9</v>
      </c>
      <c r="M15" s="8" t="s">
        <v>10</v>
      </c>
      <c r="N15" s="8" t="s">
        <v>11</v>
      </c>
      <c r="O15" s="8" t="s">
        <v>12</v>
      </c>
      <c r="P15" s="8" t="s">
        <v>13</v>
      </c>
      <c r="Q15" s="8" t="s">
        <v>14</v>
      </c>
      <c r="R15" s="8" t="s">
        <v>15</v>
      </c>
      <c r="S15" s="8" t="s">
        <v>16</v>
      </c>
      <c r="T15" s="8" t="s">
        <v>17</v>
      </c>
      <c r="U15" s="8" t="s">
        <v>18</v>
      </c>
      <c r="V15" s="8" t="s">
        <v>19</v>
      </c>
      <c r="W15" s="8" t="s">
        <v>20</v>
      </c>
      <c r="X15" s="8" t="s">
        <v>21</v>
      </c>
      <c r="Y15" s="8" t="s">
        <v>22</v>
      </c>
      <c r="Z15" s="8" t="s">
        <v>23</v>
      </c>
      <c r="AA15" s="8" t="s">
        <v>24</v>
      </c>
      <c r="AB15" s="8" t="s">
        <v>25</v>
      </c>
      <c r="AC15" s="8" t="s">
        <v>26</v>
      </c>
      <c r="AD15" s="8" t="s">
        <v>27</v>
      </c>
      <c r="AE15" s="8" t="s">
        <v>28</v>
      </c>
      <c r="AF15" s="8" t="s">
        <v>29</v>
      </c>
      <c r="AG15" s="8" t="s">
        <v>30</v>
      </c>
      <c r="AH15" s="8" t="s">
        <v>31</v>
      </c>
      <c r="AI15" s="8" t="s">
        <v>32</v>
      </c>
      <c r="AJ15" s="8" t="s">
        <v>33</v>
      </c>
      <c r="AK15" s="8" t="s">
        <v>34</v>
      </c>
      <c r="AL15" s="8" t="s">
        <v>35</v>
      </c>
      <c r="AM15" s="8" t="s">
        <v>36</v>
      </c>
      <c r="AN15" s="8" t="s">
        <v>37</v>
      </c>
      <c r="AO15" s="8" t="s">
        <v>38</v>
      </c>
      <c r="AP15" s="8" t="s">
        <v>39</v>
      </c>
      <c r="AQ15" s="8" t="s">
        <v>40</v>
      </c>
      <c r="AR15" s="8" t="s">
        <v>41</v>
      </c>
      <c r="AS15" s="8" t="s">
        <v>42</v>
      </c>
      <c r="AT15" s="8" t="s">
        <v>43</v>
      </c>
      <c r="AU15" s="8" t="s">
        <v>44</v>
      </c>
      <c r="AV15" s="8" t="s">
        <v>45</v>
      </c>
      <c r="AW15" s="8" t="s">
        <v>46</v>
      </c>
      <c r="AX15" s="8" t="s">
        <v>47</v>
      </c>
      <c r="AY15" s="8" t="s">
        <v>48</v>
      </c>
      <c r="AZ15" s="8" t="s">
        <v>49</v>
      </c>
      <c r="BA15" s="8" t="s">
        <v>50</v>
      </c>
      <c r="BB15" s="8" t="s">
        <v>51</v>
      </c>
      <c r="BC15" s="9" t="s">
        <v>60</v>
      </c>
      <c r="BD15" s="9" t="s">
        <v>61</v>
      </c>
      <c r="BE15" s="9" t="s">
        <v>62</v>
      </c>
      <c r="BF15" s="9" t="s">
        <v>63</v>
      </c>
      <c r="BG15" s="9" t="s">
        <v>64</v>
      </c>
      <c r="BH15" s="9" t="s">
        <v>65</v>
      </c>
      <c r="BI15" s="9" t="s">
        <v>66</v>
      </c>
      <c r="BJ15" s="9" t="s">
        <v>67</v>
      </c>
      <c r="BK15" s="9" t="s">
        <v>68</v>
      </c>
      <c r="BL15" s="9" t="s">
        <v>69</v>
      </c>
      <c r="BM15" s="9" t="s">
        <v>70</v>
      </c>
      <c r="BN15" s="9" t="s">
        <v>71</v>
      </c>
      <c r="BO15" s="9" t="s">
        <v>72</v>
      </c>
      <c r="BP15" s="9" t="s">
        <v>73</v>
      </c>
      <c r="BQ15" s="9" t="s">
        <v>74</v>
      </c>
      <c r="BR15" s="9" t="s">
        <v>75</v>
      </c>
      <c r="BS15" s="9" t="s">
        <v>76</v>
      </c>
      <c r="BT15" s="9" t="s">
        <v>77</v>
      </c>
      <c r="BU15" s="9" t="s">
        <v>78</v>
      </c>
      <c r="BV15" s="9" t="s">
        <v>79</v>
      </c>
      <c r="BW15" s="9" t="s">
        <v>80</v>
      </c>
      <c r="BX15" s="9" t="s">
        <v>81</v>
      </c>
      <c r="BY15" s="9" t="s">
        <v>82</v>
      </c>
      <c r="BZ15" s="9" t="s">
        <v>83</v>
      </c>
      <c r="CA15" s="9" t="s">
        <v>84</v>
      </c>
      <c r="CB15" s="9" t="s">
        <v>85</v>
      </c>
      <c r="CC15" s="9" t="s">
        <v>86</v>
      </c>
      <c r="CD15" s="9" t="s">
        <v>87</v>
      </c>
      <c r="CE15" s="9" t="s">
        <v>88</v>
      </c>
      <c r="CF15" s="9" t="s">
        <v>89</v>
      </c>
      <c r="CG15" s="9" t="s">
        <v>90</v>
      </c>
      <c r="CH15" s="9" t="s">
        <v>91</v>
      </c>
      <c r="CI15" s="9" t="s">
        <v>92</v>
      </c>
      <c r="CJ15" s="9" t="s">
        <v>93</v>
      </c>
      <c r="CK15" s="9" t="s">
        <v>94</v>
      </c>
      <c r="CL15" s="9" t="s">
        <v>95</v>
      </c>
      <c r="CM15" s="9" t="s">
        <v>96</v>
      </c>
      <c r="CN15" s="9" t="s">
        <v>97</v>
      </c>
      <c r="CO15" s="9" t="s">
        <v>98</v>
      </c>
      <c r="CP15" s="9" t="s">
        <v>99</v>
      </c>
      <c r="CQ15" s="9" t="s">
        <v>100</v>
      </c>
      <c r="CR15" s="9" t="s">
        <v>101</v>
      </c>
      <c r="CS15" s="9" t="s">
        <v>102</v>
      </c>
      <c r="CT15" s="9" t="s">
        <v>103</v>
      </c>
      <c r="CU15" s="9" t="s">
        <v>104</v>
      </c>
      <c r="CV15" s="9" t="s">
        <v>105</v>
      </c>
      <c r="CW15" s="9" t="s">
        <v>106</v>
      </c>
      <c r="CX15" s="9" t="s">
        <v>107</v>
      </c>
      <c r="CY15" s="9" t="s">
        <v>108</v>
      </c>
      <c r="CZ15" s="9" t="s">
        <v>109</v>
      </c>
      <c r="DA15" s="9" t="s">
        <v>110</v>
      </c>
      <c r="DB15" s="9" t="s">
        <v>111</v>
      </c>
      <c r="DC15" s="9" t="s">
        <v>112</v>
      </c>
      <c r="DD15" s="9" t="s">
        <v>113</v>
      </c>
      <c r="DE15" s="9" t="s">
        <v>114</v>
      </c>
      <c r="DF15" s="9" t="s">
        <v>115</v>
      </c>
      <c r="DG15" s="9" t="s">
        <v>116</v>
      </c>
      <c r="DH15" s="9" t="s">
        <v>117</v>
      </c>
      <c r="DI15" s="9" t="s">
        <v>118</v>
      </c>
      <c r="DJ15" s="9" t="s">
        <v>119</v>
      </c>
      <c r="DK15" s="9" t="s">
        <v>120</v>
      </c>
      <c r="DL15" s="9" t="s">
        <v>121</v>
      </c>
      <c r="DM15" s="9" t="s">
        <v>122</v>
      </c>
      <c r="DN15" s="9" t="s">
        <v>123</v>
      </c>
      <c r="DO15" s="9" t="s">
        <v>124</v>
      </c>
      <c r="DP15" s="9" t="s">
        <v>125</v>
      </c>
      <c r="DQ15" s="9" t="s">
        <v>126</v>
      </c>
      <c r="DR15" s="9" t="s">
        <v>127</v>
      </c>
      <c r="DS15" s="9" t="s">
        <v>128</v>
      </c>
      <c r="DT15" s="9" t="s">
        <v>129</v>
      </c>
      <c r="DU15" s="9" t="s">
        <v>130</v>
      </c>
      <c r="DV15" s="9" t="s">
        <v>131</v>
      </c>
      <c r="DW15" s="9" t="s">
        <v>132</v>
      </c>
      <c r="DX15" s="9" t="s">
        <v>133</v>
      </c>
      <c r="DY15" s="9" t="s">
        <v>134</v>
      </c>
      <c r="DZ15" s="9" t="s">
        <v>135</v>
      </c>
      <c r="EA15" s="9" t="s">
        <v>136</v>
      </c>
      <c r="EB15" s="9" t="s">
        <v>137</v>
      </c>
      <c r="EC15" s="9" t="s">
        <v>138</v>
      </c>
      <c r="ED15" s="9" t="s">
        <v>139</v>
      </c>
      <c r="EE15" s="9" t="s">
        <v>140</v>
      </c>
      <c r="EF15" s="9" t="s">
        <v>141</v>
      </c>
      <c r="EG15" s="9" t="s">
        <v>142</v>
      </c>
      <c r="EH15" s="9" t="s">
        <v>143</v>
      </c>
      <c r="EI15" s="9" t="s">
        <v>144</v>
      </c>
      <c r="EJ15" s="9" t="s">
        <v>145</v>
      </c>
      <c r="EK15" s="9" t="s">
        <v>146</v>
      </c>
      <c r="EL15" s="9" t="s">
        <v>147</v>
      </c>
      <c r="EM15" s="9" t="s">
        <v>148</v>
      </c>
      <c r="EN15" s="9" t="s">
        <v>149</v>
      </c>
      <c r="EO15" s="9" t="s">
        <v>150</v>
      </c>
      <c r="EP15" s="9" t="s">
        <v>151</v>
      </c>
      <c r="EQ15" s="9" t="s">
        <v>152</v>
      </c>
      <c r="ER15" s="9" t="s">
        <v>153</v>
      </c>
      <c r="ES15" s="9" t="s">
        <v>154</v>
      </c>
      <c r="ET15" s="9" t="s">
        <v>155</v>
      </c>
      <c r="EU15" s="9" t="s">
        <v>156</v>
      </c>
      <c r="EV15" s="9" t="s">
        <v>157</v>
      </c>
      <c r="EW15" s="9" t="s">
        <v>158</v>
      </c>
      <c r="EX15" s="9" t="s">
        <v>159</v>
      </c>
      <c r="EY15" s="9" t="s">
        <v>160</v>
      </c>
      <c r="EZ15" s="9" t="s">
        <v>161</v>
      </c>
      <c r="FA15" s="9" t="s">
        <v>162</v>
      </c>
      <c r="FB15" s="9" t="s">
        <v>163</v>
      </c>
      <c r="FC15" s="9" t="s">
        <v>164</v>
      </c>
      <c r="FD15" s="9" t="s">
        <v>165</v>
      </c>
      <c r="FE15" s="9" t="s">
        <v>166</v>
      </c>
      <c r="FF15" s="9" t="s">
        <v>167</v>
      </c>
      <c r="FG15" s="9" t="s">
        <v>168</v>
      </c>
      <c r="FH15" s="9" t="s">
        <v>169</v>
      </c>
      <c r="FI15" s="9" t="s">
        <v>170</v>
      </c>
      <c r="FJ15" s="9" t="s">
        <v>171</v>
      </c>
      <c r="FK15" s="9" t="s">
        <v>172</v>
      </c>
      <c r="FL15" s="9" t="s">
        <v>173</v>
      </c>
      <c r="FM15" s="9" t="s">
        <v>174</v>
      </c>
      <c r="FN15" s="9" t="s">
        <v>175</v>
      </c>
      <c r="FO15" s="9" t="s">
        <v>176</v>
      </c>
      <c r="FP15" s="9" t="s">
        <v>177</v>
      </c>
      <c r="FQ15" s="9" t="s">
        <v>178</v>
      </c>
      <c r="FR15" s="9" t="s">
        <v>179</v>
      </c>
      <c r="FS15" s="9" t="s">
        <v>180</v>
      </c>
      <c r="FT15" s="9" t="s">
        <v>181</v>
      </c>
      <c r="FU15" s="9" t="s">
        <v>182</v>
      </c>
      <c r="FV15" s="9" t="s">
        <v>183</v>
      </c>
      <c r="FW15" s="9" t="s">
        <v>184</v>
      </c>
      <c r="FX15" s="9" t="s">
        <v>185</v>
      </c>
      <c r="FY15" s="9" t="s">
        <v>186</v>
      </c>
      <c r="FZ15" s="9" t="s">
        <v>187</v>
      </c>
      <c r="GA15" s="9" t="s">
        <v>188</v>
      </c>
      <c r="GB15" s="9" t="s">
        <v>189</v>
      </c>
      <c r="GC15" s="9" t="s">
        <v>190</v>
      </c>
      <c r="GD15" s="9" t="s">
        <v>191</v>
      </c>
      <c r="GE15" s="9" t="s">
        <v>192</v>
      </c>
      <c r="GF15" s="9" t="s">
        <v>193</v>
      </c>
      <c r="GG15" s="9" t="s">
        <v>194</v>
      </c>
      <c r="GH15" s="9" t="s">
        <v>195</v>
      </c>
      <c r="GI15" s="9" t="s">
        <v>196</v>
      </c>
      <c r="GJ15" s="9" t="s">
        <v>197</v>
      </c>
      <c r="GK15" s="9" t="s">
        <v>198</v>
      </c>
      <c r="GL15" s="9" t="s">
        <v>199</v>
      </c>
      <c r="GM15" s="9" t="s">
        <v>200</v>
      </c>
      <c r="GN15" s="9" t="s">
        <v>201</v>
      </c>
      <c r="GO15" s="9" t="s">
        <v>202</v>
      </c>
      <c r="GP15" s="9" t="s">
        <v>203</v>
      </c>
      <c r="GQ15" s="9" t="s">
        <v>204</v>
      </c>
      <c r="GR15" s="9" t="s">
        <v>205</v>
      </c>
      <c r="GS15" s="9" t="s">
        <v>206</v>
      </c>
      <c r="GT15" s="9" t="s">
        <v>207</v>
      </c>
      <c r="GU15" s="9" t="s">
        <v>208</v>
      </c>
      <c r="GV15" s="9" t="s">
        <v>209</v>
      </c>
      <c r="GW15" s="9" t="s">
        <v>210</v>
      </c>
      <c r="GX15" s="9" t="s">
        <v>211</v>
      </c>
      <c r="GY15" s="9" t="s">
        <v>212</v>
      </c>
      <c r="GZ15" s="9" t="s">
        <v>213</v>
      </c>
      <c r="HA15" s="9" t="s">
        <v>214</v>
      </c>
      <c r="HB15" s="9" t="s">
        <v>215</v>
      </c>
      <c r="HC15" s="9" t="s">
        <v>216</v>
      </c>
      <c r="HD15" s="9" t="s">
        <v>217</v>
      </c>
      <c r="HE15" s="9" t="s">
        <v>218</v>
      </c>
      <c r="HF15" s="9" t="s">
        <v>219</v>
      </c>
      <c r="HG15" s="9" t="s">
        <v>220</v>
      </c>
      <c r="HH15" s="9" t="s">
        <v>221</v>
      </c>
      <c r="HI15" s="9" t="s">
        <v>222</v>
      </c>
      <c r="HJ15" s="9" t="s">
        <v>223</v>
      </c>
      <c r="HK15" s="9" t="s">
        <v>224</v>
      </c>
      <c r="HL15" s="9" t="s">
        <v>225</v>
      </c>
      <c r="HM15" s="9" t="s">
        <v>226</v>
      </c>
      <c r="HN15" s="9" t="s">
        <v>227</v>
      </c>
      <c r="HO15" s="9" t="s">
        <v>228</v>
      </c>
      <c r="HP15" s="9" t="s">
        <v>229</v>
      </c>
      <c r="HQ15" s="9" t="s">
        <v>230</v>
      </c>
      <c r="HR15" s="9" t="s">
        <v>231</v>
      </c>
      <c r="HS15" s="9" t="s">
        <v>232</v>
      </c>
      <c r="HT15" s="9" t="s">
        <v>233</v>
      </c>
      <c r="HU15" s="9" t="s">
        <v>234</v>
      </c>
      <c r="HV15" s="9" t="s">
        <v>235</v>
      </c>
      <c r="HW15" s="9" t="s">
        <v>236</v>
      </c>
      <c r="HX15" s="9" t="s">
        <v>237</v>
      </c>
      <c r="HY15" s="9" t="s">
        <v>238</v>
      </c>
      <c r="HZ15" s="9" t="s">
        <v>239</v>
      </c>
      <c r="IA15" s="9" t="s">
        <v>240</v>
      </c>
      <c r="IB15" s="9" t="s">
        <v>241</v>
      </c>
      <c r="IC15" s="9" t="s">
        <v>242</v>
      </c>
      <c r="ID15" s="9" t="s">
        <v>243</v>
      </c>
      <c r="IE15" s="9" t="s">
        <v>244</v>
      </c>
      <c r="IF15" s="9" t="s">
        <v>245</v>
      </c>
      <c r="IG15" s="9" t="s">
        <v>246</v>
      </c>
      <c r="IH15" s="9" t="s">
        <v>247</v>
      </c>
      <c r="II15" s="9" t="s">
        <v>248</v>
      </c>
    </row>
    <row r="16" spans="1:243" ht="15.75" thickBot="1">
      <c r="A16" s="154"/>
      <c r="B16" s="155" t="s">
        <v>420</v>
      </c>
      <c r="C16" s="143">
        <f>'2.1 Payback calculator (Neut.)'!C17*'READ ME FIRST!!!'!D43</f>
        <v>0</v>
      </c>
    </row>
    <row r="17" spans="1:243" ht="15.75" thickBot="1">
      <c r="A17" s="144" t="str">
        <f>'2.1 Payback calculator (Neut.)'!A18</f>
        <v>Natural gas</v>
      </c>
      <c r="B17" s="155" t="s">
        <v>52</v>
      </c>
      <c r="C17" s="145">
        <f>'2.1 Payback calculator (Neut.)'!C18</f>
        <v>0</v>
      </c>
      <c r="D17" s="1">
        <f>C17</f>
        <v>0</v>
      </c>
      <c r="E17" s="1">
        <f>D17*(1+$C$16)</f>
        <v>0</v>
      </c>
      <c r="F17" s="1">
        <f t="shared" ref="F17:BB17" si="0">E17*(1+$C$16)</f>
        <v>0</v>
      </c>
      <c r="G17" s="1">
        <f t="shared" si="0"/>
        <v>0</v>
      </c>
      <c r="H17" s="1">
        <f t="shared" si="0"/>
        <v>0</v>
      </c>
      <c r="I17" s="1">
        <f t="shared" si="0"/>
        <v>0</v>
      </c>
      <c r="J17" s="1">
        <f t="shared" si="0"/>
        <v>0</v>
      </c>
      <c r="K17" s="1">
        <f t="shared" si="0"/>
        <v>0</v>
      </c>
      <c r="L17" s="1">
        <f t="shared" si="0"/>
        <v>0</v>
      </c>
      <c r="M17" s="1">
        <f t="shared" si="0"/>
        <v>0</v>
      </c>
      <c r="N17" s="1">
        <f t="shared" si="0"/>
        <v>0</v>
      </c>
      <c r="O17" s="1">
        <f t="shared" si="0"/>
        <v>0</v>
      </c>
      <c r="P17" s="1">
        <f t="shared" si="0"/>
        <v>0</v>
      </c>
      <c r="Q17" s="1">
        <f t="shared" si="0"/>
        <v>0</v>
      </c>
      <c r="R17" s="1">
        <f t="shared" si="0"/>
        <v>0</v>
      </c>
      <c r="S17" s="1">
        <f t="shared" si="0"/>
        <v>0</v>
      </c>
      <c r="T17" s="1">
        <f t="shared" si="0"/>
        <v>0</v>
      </c>
      <c r="U17" s="1">
        <f t="shared" si="0"/>
        <v>0</v>
      </c>
      <c r="V17" s="1">
        <f t="shared" si="0"/>
        <v>0</v>
      </c>
      <c r="W17" s="1">
        <f t="shared" si="0"/>
        <v>0</v>
      </c>
      <c r="X17" s="1">
        <f t="shared" si="0"/>
        <v>0</v>
      </c>
      <c r="Y17" s="1">
        <f t="shared" si="0"/>
        <v>0</v>
      </c>
      <c r="Z17" s="1">
        <f t="shared" si="0"/>
        <v>0</v>
      </c>
      <c r="AA17" s="1">
        <f t="shared" si="0"/>
        <v>0</v>
      </c>
      <c r="AB17" s="1">
        <f t="shared" si="0"/>
        <v>0</v>
      </c>
      <c r="AC17" s="1">
        <f t="shared" si="0"/>
        <v>0</v>
      </c>
      <c r="AD17" s="1">
        <f t="shared" si="0"/>
        <v>0</v>
      </c>
      <c r="AE17" s="1">
        <f t="shared" si="0"/>
        <v>0</v>
      </c>
      <c r="AF17" s="1">
        <f t="shared" si="0"/>
        <v>0</v>
      </c>
      <c r="AG17" s="1">
        <f t="shared" si="0"/>
        <v>0</v>
      </c>
      <c r="AH17" s="1">
        <f t="shared" si="0"/>
        <v>0</v>
      </c>
      <c r="AI17" s="1">
        <f t="shared" si="0"/>
        <v>0</v>
      </c>
      <c r="AJ17" s="1">
        <f t="shared" si="0"/>
        <v>0</v>
      </c>
      <c r="AK17" s="1">
        <f t="shared" si="0"/>
        <v>0</v>
      </c>
      <c r="AL17" s="1">
        <f t="shared" si="0"/>
        <v>0</v>
      </c>
      <c r="AM17" s="1">
        <f t="shared" si="0"/>
        <v>0</v>
      </c>
      <c r="AN17" s="1">
        <f t="shared" si="0"/>
        <v>0</v>
      </c>
      <c r="AO17" s="1">
        <f t="shared" si="0"/>
        <v>0</v>
      </c>
      <c r="AP17" s="1">
        <f t="shared" si="0"/>
        <v>0</v>
      </c>
      <c r="AQ17" s="1">
        <f t="shared" si="0"/>
        <v>0</v>
      </c>
      <c r="AR17" s="1">
        <f t="shared" si="0"/>
        <v>0</v>
      </c>
      <c r="AS17" s="1">
        <f t="shared" si="0"/>
        <v>0</v>
      </c>
      <c r="AT17" s="1">
        <f t="shared" si="0"/>
        <v>0</v>
      </c>
      <c r="AU17" s="1">
        <f t="shared" si="0"/>
        <v>0</v>
      </c>
      <c r="AV17" s="1">
        <f t="shared" si="0"/>
        <v>0</v>
      </c>
      <c r="AW17" s="1">
        <f t="shared" si="0"/>
        <v>0</v>
      </c>
      <c r="AX17" s="1">
        <f t="shared" si="0"/>
        <v>0</v>
      </c>
      <c r="AY17" s="1">
        <f t="shared" si="0"/>
        <v>0</v>
      </c>
      <c r="AZ17" s="1">
        <f t="shared" si="0"/>
        <v>0</v>
      </c>
      <c r="BA17" s="1">
        <f t="shared" si="0"/>
        <v>0</v>
      </c>
      <c r="BB17" s="2">
        <f t="shared" si="0"/>
        <v>0</v>
      </c>
      <c r="BC17" s="3">
        <f t="shared" ref="BC17:DN17" si="1">BB17*$C$16</f>
        <v>0</v>
      </c>
      <c r="BD17" s="3">
        <f t="shared" si="1"/>
        <v>0</v>
      </c>
      <c r="BE17" s="3">
        <f t="shared" si="1"/>
        <v>0</v>
      </c>
      <c r="BF17" s="3">
        <f t="shared" si="1"/>
        <v>0</v>
      </c>
      <c r="BG17" s="3">
        <f t="shared" si="1"/>
        <v>0</v>
      </c>
      <c r="BH17" s="3">
        <f t="shared" si="1"/>
        <v>0</v>
      </c>
      <c r="BI17" s="3">
        <f t="shared" si="1"/>
        <v>0</v>
      </c>
      <c r="BJ17" s="3">
        <f t="shared" si="1"/>
        <v>0</v>
      </c>
      <c r="BK17" s="3">
        <f t="shared" si="1"/>
        <v>0</v>
      </c>
      <c r="BL17" s="3">
        <f t="shared" si="1"/>
        <v>0</v>
      </c>
      <c r="BM17" s="3">
        <f t="shared" si="1"/>
        <v>0</v>
      </c>
      <c r="BN17" s="3">
        <f t="shared" si="1"/>
        <v>0</v>
      </c>
      <c r="BO17" s="3">
        <f t="shared" si="1"/>
        <v>0</v>
      </c>
      <c r="BP17" s="3">
        <f t="shared" si="1"/>
        <v>0</v>
      </c>
      <c r="BQ17" s="3">
        <f t="shared" si="1"/>
        <v>0</v>
      </c>
      <c r="BR17" s="3">
        <f t="shared" si="1"/>
        <v>0</v>
      </c>
      <c r="BS17" s="3">
        <f t="shared" si="1"/>
        <v>0</v>
      </c>
      <c r="BT17" s="3">
        <f t="shared" si="1"/>
        <v>0</v>
      </c>
      <c r="BU17" s="3">
        <f t="shared" si="1"/>
        <v>0</v>
      </c>
      <c r="BV17" s="3">
        <f t="shared" si="1"/>
        <v>0</v>
      </c>
      <c r="BW17" s="3">
        <f t="shared" si="1"/>
        <v>0</v>
      </c>
      <c r="BX17" s="3">
        <f t="shared" si="1"/>
        <v>0</v>
      </c>
      <c r="BY17" s="3">
        <f t="shared" si="1"/>
        <v>0</v>
      </c>
      <c r="BZ17" s="3">
        <f t="shared" si="1"/>
        <v>0</v>
      </c>
      <c r="CA17" s="3">
        <f t="shared" si="1"/>
        <v>0</v>
      </c>
      <c r="CB17" s="3">
        <f t="shared" si="1"/>
        <v>0</v>
      </c>
      <c r="CC17" s="3">
        <f t="shared" si="1"/>
        <v>0</v>
      </c>
      <c r="CD17" s="3">
        <f t="shared" si="1"/>
        <v>0</v>
      </c>
      <c r="CE17" s="3">
        <f t="shared" si="1"/>
        <v>0</v>
      </c>
      <c r="CF17" s="3">
        <f t="shared" si="1"/>
        <v>0</v>
      </c>
      <c r="CG17" s="3">
        <f t="shared" si="1"/>
        <v>0</v>
      </c>
      <c r="CH17" s="3">
        <f t="shared" si="1"/>
        <v>0</v>
      </c>
      <c r="CI17" s="3">
        <f t="shared" si="1"/>
        <v>0</v>
      </c>
      <c r="CJ17" s="3">
        <f t="shared" si="1"/>
        <v>0</v>
      </c>
      <c r="CK17" s="3">
        <f t="shared" si="1"/>
        <v>0</v>
      </c>
      <c r="CL17" s="3">
        <f t="shared" si="1"/>
        <v>0</v>
      </c>
      <c r="CM17" s="3">
        <f t="shared" si="1"/>
        <v>0</v>
      </c>
      <c r="CN17" s="3">
        <f t="shared" si="1"/>
        <v>0</v>
      </c>
      <c r="CO17" s="3">
        <f t="shared" si="1"/>
        <v>0</v>
      </c>
      <c r="CP17" s="3">
        <f t="shared" si="1"/>
        <v>0</v>
      </c>
      <c r="CQ17" s="3">
        <f t="shared" si="1"/>
        <v>0</v>
      </c>
      <c r="CR17" s="3">
        <f t="shared" si="1"/>
        <v>0</v>
      </c>
      <c r="CS17" s="3">
        <f t="shared" si="1"/>
        <v>0</v>
      </c>
      <c r="CT17" s="3">
        <f t="shared" si="1"/>
        <v>0</v>
      </c>
      <c r="CU17" s="3">
        <f t="shared" si="1"/>
        <v>0</v>
      </c>
      <c r="CV17" s="3">
        <f t="shared" si="1"/>
        <v>0</v>
      </c>
      <c r="CW17" s="3">
        <f t="shared" si="1"/>
        <v>0</v>
      </c>
      <c r="CX17" s="3">
        <f t="shared" si="1"/>
        <v>0</v>
      </c>
      <c r="CY17" s="3">
        <f t="shared" si="1"/>
        <v>0</v>
      </c>
      <c r="CZ17" s="3">
        <f t="shared" si="1"/>
        <v>0</v>
      </c>
      <c r="DA17" s="3">
        <f t="shared" si="1"/>
        <v>0</v>
      </c>
      <c r="DB17" s="3">
        <f t="shared" si="1"/>
        <v>0</v>
      </c>
      <c r="DC17" s="3">
        <f t="shared" si="1"/>
        <v>0</v>
      </c>
      <c r="DD17" s="3">
        <f t="shared" si="1"/>
        <v>0</v>
      </c>
      <c r="DE17" s="3">
        <f t="shared" si="1"/>
        <v>0</v>
      </c>
      <c r="DF17" s="3">
        <f t="shared" si="1"/>
        <v>0</v>
      </c>
      <c r="DG17" s="3">
        <f t="shared" si="1"/>
        <v>0</v>
      </c>
      <c r="DH17" s="3">
        <f t="shared" si="1"/>
        <v>0</v>
      </c>
      <c r="DI17" s="3">
        <f t="shared" si="1"/>
        <v>0</v>
      </c>
      <c r="DJ17" s="3">
        <f t="shared" si="1"/>
        <v>0</v>
      </c>
      <c r="DK17" s="3">
        <f t="shared" si="1"/>
        <v>0</v>
      </c>
      <c r="DL17" s="3">
        <f t="shared" si="1"/>
        <v>0</v>
      </c>
      <c r="DM17" s="3">
        <f t="shared" si="1"/>
        <v>0</v>
      </c>
      <c r="DN17" s="3">
        <f t="shared" si="1"/>
        <v>0</v>
      </c>
      <c r="DO17" s="3">
        <f t="shared" ref="DO17:FZ17" si="2">DN17*$C$16</f>
        <v>0</v>
      </c>
      <c r="DP17" s="3">
        <f t="shared" si="2"/>
        <v>0</v>
      </c>
      <c r="DQ17" s="3">
        <f t="shared" si="2"/>
        <v>0</v>
      </c>
      <c r="DR17" s="3">
        <f t="shared" si="2"/>
        <v>0</v>
      </c>
      <c r="DS17" s="3">
        <f t="shared" si="2"/>
        <v>0</v>
      </c>
      <c r="DT17" s="3">
        <f t="shared" si="2"/>
        <v>0</v>
      </c>
      <c r="DU17" s="3">
        <f t="shared" si="2"/>
        <v>0</v>
      </c>
      <c r="DV17" s="3">
        <f t="shared" si="2"/>
        <v>0</v>
      </c>
      <c r="DW17" s="3">
        <f t="shared" si="2"/>
        <v>0</v>
      </c>
      <c r="DX17" s="3">
        <f t="shared" si="2"/>
        <v>0</v>
      </c>
      <c r="DY17" s="3">
        <f t="shared" si="2"/>
        <v>0</v>
      </c>
      <c r="DZ17" s="3">
        <f t="shared" si="2"/>
        <v>0</v>
      </c>
      <c r="EA17" s="3">
        <f t="shared" si="2"/>
        <v>0</v>
      </c>
      <c r="EB17" s="3">
        <f t="shared" si="2"/>
        <v>0</v>
      </c>
      <c r="EC17" s="3">
        <f t="shared" si="2"/>
        <v>0</v>
      </c>
      <c r="ED17" s="3">
        <f t="shared" si="2"/>
        <v>0</v>
      </c>
      <c r="EE17" s="3">
        <f t="shared" si="2"/>
        <v>0</v>
      </c>
      <c r="EF17" s="3">
        <f t="shared" si="2"/>
        <v>0</v>
      </c>
      <c r="EG17" s="3">
        <f t="shared" si="2"/>
        <v>0</v>
      </c>
      <c r="EH17" s="3">
        <f t="shared" si="2"/>
        <v>0</v>
      </c>
      <c r="EI17" s="3">
        <f t="shared" si="2"/>
        <v>0</v>
      </c>
      <c r="EJ17" s="3">
        <f t="shared" si="2"/>
        <v>0</v>
      </c>
      <c r="EK17" s="3">
        <f t="shared" si="2"/>
        <v>0</v>
      </c>
      <c r="EL17" s="3">
        <f t="shared" si="2"/>
        <v>0</v>
      </c>
      <c r="EM17" s="3">
        <f t="shared" si="2"/>
        <v>0</v>
      </c>
      <c r="EN17" s="3">
        <f t="shared" si="2"/>
        <v>0</v>
      </c>
      <c r="EO17" s="3">
        <f t="shared" si="2"/>
        <v>0</v>
      </c>
      <c r="EP17" s="3">
        <f t="shared" si="2"/>
        <v>0</v>
      </c>
      <c r="EQ17" s="3">
        <f t="shared" si="2"/>
        <v>0</v>
      </c>
      <c r="ER17" s="3">
        <f t="shared" si="2"/>
        <v>0</v>
      </c>
      <c r="ES17" s="3">
        <f t="shared" si="2"/>
        <v>0</v>
      </c>
      <c r="ET17" s="3">
        <f t="shared" si="2"/>
        <v>0</v>
      </c>
      <c r="EU17" s="3">
        <f t="shared" si="2"/>
        <v>0</v>
      </c>
      <c r="EV17" s="3">
        <f t="shared" si="2"/>
        <v>0</v>
      </c>
      <c r="EW17" s="3">
        <f t="shared" si="2"/>
        <v>0</v>
      </c>
      <c r="EX17" s="3">
        <f t="shared" si="2"/>
        <v>0</v>
      </c>
      <c r="EY17" s="3">
        <f t="shared" si="2"/>
        <v>0</v>
      </c>
      <c r="EZ17" s="3">
        <f t="shared" si="2"/>
        <v>0</v>
      </c>
      <c r="FA17" s="3">
        <f t="shared" si="2"/>
        <v>0</v>
      </c>
      <c r="FB17" s="3">
        <f t="shared" si="2"/>
        <v>0</v>
      </c>
      <c r="FC17" s="3">
        <f t="shared" si="2"/>
        <v>0</v>
      </c>
      <c r="FD17" s="3">
        <f t="shared" si="2"/>
        <v>0</v>
      </c>
      <c r="FE17" s="3">
        <f t="shared" si="2"/>
        <v>0</v>
      </c>
      <c r="FF17" s="3">
        <f t="shared" si="2"/>
        <v>0</v>
      </c>
      <c r="FG17" s="3">
        <f t="shared" si="2"/>
        <v>0</v>
      </c>
      <c r="FH17" s="3">
        <f t="shared" si="2"/>
        <v>0</v>
      </c>
      <c r="FI17" s="3">
        <f t="shared" si="2"/>
        <v>0</v>
      </c>
      <c r="FJ17" s="3">
        <f t="shared" si="2"/>
        <v>0</v>
      </c>
      <c r="FK17" s="3">
        <f t="shared" si="2"/>
        <v>0</v>
      </c>
      <c r="FL17" s="3">
        <f t="shared" si="2"/>
        <v>0</v>
      </c>
      <c r="FM17" s="3">
        <f t="shared" si="2"/>
        <v>0</v>
      </c>
      <c r="FN17" s="3">
        <f t="shared" si="2"/>
        <v>0</v>
      </c>
      <c r="FO17" s="3">
        <f t="shared" si="2"/>
        <v>0</v>
      </c>
      <c r="FP17" s="3">
        <f t="shared" si="2"/>
        <v>0</v>
      </c>
      <c r="FQ17" s="3">
        <f t="shared" si="2"/>
        <v>0</v>
      </c>
      <c r="FR17" s="3">
        <f t="shared" si="2"/>
        <v>0</v>
      </c>
      <c r="FS17" s="3">
        <f t="shared" si="2"/>
        <v>0</v>
      </c>
      <c r="FT17" s="3">
        <f t="shared" si="2"/>
        <v>0</v>
      </c>
      <c r="FU17" s="3">
        <f t="shared" si="2"/>
        <v>0</v>
      </c>
      <c r="FV17" s="3">
        <f t="shared" si="2"/>
        <v>0</v>
      </c>
      <c r="FW17" s="3">
        <f t="shared" si="2"/>
        <v>0</v>
      </c>
      <c r="FX17" s="3">
        <f t="shared" si="2"/>
        <v>0</v>
      </c>
      <c r="FY17" s="3">
        <f t="shared" si="2"/>
        <v>0</v>
      </c>
      <c r="FZ17" s="3">
        <f t="shared" si="2"/>
        <v>0</v>
      </c>
      <c r="GA17" s="3">
        <f t="shared" ref="GA17:II17" si="3">FZ17*$C$16</f>
        <v>0</v>
      </c>
      <c r="GB17" s="3">
        <f t="shared" si="3"/>
        <v>0</v>
      </c>
      <c r="GC17" s="3">
        <f t="shared" si="3"/>
        <v>0</v>
      </c>
      <c r="GD17" s="3">
        <f t="shared" si="3"/>
        <v>0</v>
      </c>
      <c r="GE17" s="3">
        <f t="shared" si="3"/>
        <v>0</v>
      </c>
      <c r="GF17" s="3">
        <f t="shared" si="3"/>
        <v>0</v>
      </c>
      <c r="GG17" s="3">
        <f t="shared" si="3"/>
        <v>0</v>
      </c>
      <c r="GH17" s="3">
        <f t="shared" si="3"/>
        <v>0</v>
      </c>
      <c r="GI17" s="3">
        <f t="shared" si="3"/>
        <v>0</v>
      </c>
      <c r="GJ17" s="3">
        <f t="shared" si="3"/>
        <v>0</v>
      </c>
      <c r="GK17" s="3">
        <f t="shared" si="3"/>
        <v>0</v>
      </c>
      <c r="GL17" s="3">
        <f t="shared" si="3"/>
        <v>0</v>
      </c>
      <c r="GM17" s="3">
        <f t="shared" si="3"/>
        <v>0</v>
      </c>
      <c r="GN17" s="3">
        <f t="shared" si="3"/>
        <v>0</v>
      </c>
      <c r="GO17" s="3">
        <f t="shared" si="3"/>
        <v>0</v>
      </c>
      <c r="GP17" s="3">
        <f t="shared" si="3"/>
        <v>0</v>
      </c>
      <c r="GQ17" s="3">
        <f t="shared" si="3"/>
        <v>0</v>
      </c>
      <c r="GR17" s="3">
        <f t="shared" si="3"/>
        <v>0</v>
      </c>
      <c r="GS17" s="3">
        <f t="shared" si="3"/>
        <v>0</v>
      </c>
      <c r="GT17" s="3">
        <f t="shared" si="3"/>
        <v>0</v>
      </c>
      <c r="GU17" s="3">
        <f t="shared" si="3"/>
        <v>0</v>
      </c>
      <c r="GV17" s="3">
        <f t="shared" si="3"/>
        <v>0</v>
      </c>
      <c r="GW17" s="3">
        <f t="shared" si="3"/>
        <v>0</v>
      </c>
      <c r="GX17" s="3">
        <f t="shared" si="3"/>
        <v>0</v>
      </c>
      <c r="GY17" s="3">
        <f t="shared" si="3"/>
        <v>0</v>
      </c>
      <c r="GZ17" s="3">
        <f t="shared" si="3"/>
        <v>0</v>
      </c>
      <c r="HA17" s="3">
        <f t="shared" si="3"/>
        <v>0</v>
      </c>
      <c r="HB17" s="3">
        <f t="shared" si="3"/>
        <v>0</v>
      </c>
      <c r="HC17" s="3">
        <f t="shared" si="3"/>
        <v>0</v>
      </c>
      <c r="HD17" s="3">
        <f t="shared" si="3"/>
        <v>0</v>
      </c>
      <c r="HE17" s="3">
        <f t="shared" si="3"/>
        <v>0</v>
      </c>
      <c r="HF17" s="3">
        <f t="shared" si="3"/>
        <v>0</v>
      </c>
      <c r="HG17" s="3">
        <f t="shared" si="3"/>
        <v>0</v>
      </c>
      <c r="HH17" s="3">
        <f t="shared" si="3"/>
        <v>0</v>
      </c>
      <c r="HI17" s="3">
        <f t="shared" si="3"/>
        <v>0</v>
      </c>
      <c r="HJ17" s="3">
        <f t="shared" si="3"/>
        <v>0</v>
      </c>
      <c r="HK17" s="3">
        <f t="shared" si="3"/>
        <v>0</v>
      </c>
      <c r="HL17" s="3">
        <f t="shared" si="3"/>
        <v>0</v>
      </c>
      <c r="HM17" s="3">
        <f t="shared" si="3"/>
        <v>0</v>
      </c>
      <c r="HN17" s="3">
        <f t="shared" si="3"/>
        <v>0</v>
      </c>
      <c r="HO17" s="3">
        <f t="shared" si="3"/>
        <v>0</v>
      </c>
      <c r="HP17" s="3">
        <f t="shared" si="3"/>
        <v>0</v>
      </c>
      <c r="HQ17" s="3">
        <f t="shared" si="3"/>
        <v>0</v>
      </c>
      <c r="HR17" s="3">
        <f t="shared" si="3"/>
        <v>0</v>
      </c>
      <c r="HS17" s="3">
        <f t="shared" si="3"/>
        <v>0</v>
      </c>
      <c r="HT17" s="3">
        <f t="shared" si="3"/>
        <v>0</v>
      </c>
      <c r="HU17" s="3">
        <f t="shared" si="3"/>
        <v>0</v>
      </c>
      <c r="HV17" s="3">
        <f t="shared" si="3"/>
        <v>0</v>
      </c>
      <c r="HW17" s="3">
        <f t="shared" si="3"/>
        <v>0</v>
      </c>
      <c r="HX17" s="3">
        <f t="shared" si="3"/>
        <v>0</v>
      </c>
      <c r="HY17" s="3">
        <f t="shared" si="3"/>
        <v>0</v>
      </c>
      <c r="HZ17" s="3">
        <f t="shared" si="3"/>
        <v>0</v>
      </c>
      <c r="IA17" s="3">
        <f t="shared" si="3"/>
        <v>0</v>
      </c>
      <c r="IB17" s="3">
        <f t="shared" si="3"/>
        <v>0</v>
      </c>
      <c r="IC17" s="3">
        <f t="shared" si="3"/>
        <v>0</v>
      </c>
      <c r="ID17" s="3">
        <f t="shared" si="3"/>
        <v>0</v>
      </c>
      <c r="IE17" s="3">
        <f t="shared" si="3"/>
        <v>0</v>
      </c>
      <c r="IF17" s="3">
        <f t="shared" si="3"/>
        <v>0</v>
      </c>
      <c r="IG17" s="3">
        <f t="shared" si="3"/>
        <v>0</v>
      </c>
      <c r="IH17" s="3">
        <f t="shared" si="3"/>
        <v>0</v>
      </c>
      <c r="II17" s="3">
        <f t="shared" si="3"/>
        <v>0</v>
      </c>
    </row>
    <row r="18" spans="1:243" ht="15.75" thickBot="1">
      <c r="A18" s="154"/>
      <c r="B18" s="155" t="s">
        <v>421</v>
      </c>
      <c r="C18" s="485"/>
      <c r="D18" s="6">
        <f t="shared" ref="D18:BB18" si="4">$C$10*D17</f>
        <v>0</v>
      </c>
      <c r="E18" s="6">
        <f t="shared" si="4"/>
        <v>0</v>
      </c>
      <c r="F18" s="6">
        <f t="shared" si="4"/>
        <v>0</v>
      </c>
      <c r="G18" s="6">
        <f t="shared" si="4"/>
        <v>0</v>
      </c>
      <c r="H18" s="6">
        <f t="shared" si="4"/>
        <v>0</v>
      </c>
      <c r="I18" s="6">
        <f t="shared" si="4"/>
        <v>0</v>
      </c>
      <c r="J18" s="6">
        <f t="shared" si="4"/>
        <v>0</v>
      </c>
      <c r="K18" s="6">
        <f t="shared" si="4"/>
        <v>0</v>
      </c>
      <c r="L18" s="6">
        <f t="shared" si="4"/>
        <v>0</v>
      </c>
      <c r="M18" s="6">
        <f t="shared" si="4"/>
        <v>0</v>
      </c>
      <c r="N18" s="6">
        <f t="shared" si="4"/>
        <v>0</v>
      </c>
      <c r="O18" s="6">
        <f t="shared" si="4"/>
        <v>0</v>
      </c>
      <c r="P18" s="6">
        <f t="shared" si="4"/>
        <v>0</v>
      </c>
      <c r="Q18" s="6">
        <f t="shared" si="4"/>
        <v>0</v>
      </c>
      <c r="R18" s="6">
        <f t="shared" si="4"/>
        <v>0</v>
      </c>
      <c r="S18" s="6">
        <f t="shared" si="4"/>
        <v>0</v>
      </c>
      <c r="T18" s="6">
        <f t="shared" si="4"/>
        <v>0</v>
      </c>
      <c r="U18" s="6">
        <f t="shared" si="4"/>
        <v>0</v>
      </c>
      <c r="V18" s="6">
        <f t="shared" si="4"/>
        <v>0</v>
      </c>
      <c r="W18" s="6">
        <f t="shared" si="4"/>
        <v>0</v>
      </c>
      <c r="X18" s="6">
        <f t="shared" si="4"/>
        <v>0</v>
      </c>
      <c r="Y18" s="6">
        <f t="shared" si="4"/>
        <v>0</v>
      </c>
      <c r="Z18" s="6">
        <f t="shared" si="4"/>
        <v>0</v>
      </c>
      <c r="AA18" s="6">
        <f t="shared" si="4"/>
        <v>0</v>
      </c>
      <c r="AB18" s="6">
        <f t="shared" si="4"/>
        <v>0</v>
      </c>
      <c r="AC18" s="6">
        <f t="shared" si="4"/>
        <v>0</v>
      </c>
      <c r="AD18" s="6">
        <f t="shared" si="4"/>
        <v>0</v>
      </c>
      <c r="AE18" s="6">
        <f t="shared" si="4"/>
        <v>0</v>
      </c>
      <c r="AF18" s="6">
        <f t="shared" si="4"/>
        <v>0</v>
      </c>
      <c r="AG18" s="6">
        <f t="shared" si="4"/>
        <v>0</v>
      </c>
      <c r="AH18" s="6">
        <f t="shared" si="4"/>
        <v>0</v>
      </c>
      <c r="AI18" s="6">
        <f t="shared" si="4"/>
        <v>0</v>
      </c>
      <c r="AJ18" s="6">
        <f t="shared" si="4"/>
        <v>0</v>
      </c>
      <c r="AK18" s="6">
        <f t="shared" si="4"/>
        <v>0</v>
      </c>
      <c r="AL18" s="6">
        <f t="shared" si="4"/>
        <v>0</v>
      </c>
      <c r="AM18" s="6">
        <f t="shared" si="4"/>
        <v>0</v>
      </c>
      <c r="AN18" s="6">
        <f t="shared" si="4"/>
        <v>0</v>
      </c>
      <c r="AO18" s="6">
        <f t="shared" si="4"/>
        <v>0</v>
      </c>
      <c r="AP18" s="6">
        <f t="shared" si="4"/>
        <v>0</v>
      </c>
      <c r="AQ18" s="6">
        <f t="shared" si="4"/>
        <v>0</v>
      </c>
      <c r="AR18" s="6">
        <f t="shared" si="4"/>
        <v>0</v>
      </c>
      <c r="AS18" s="6">
        <f t="shared" si="4"/>
        <v>0</v>
      </c>
      <c r="AT18" s="6">
        <f t="shared" si="4"/>
        <v>0</v>
      </c>
      <c r="AU18" s="6">
        <f t="shared" si="4"/>
        <v>0</v>
      </c>
      <c r="AV18" s="6">
        <f t="shared" si="4"/>
        <v>0</v>
      </c>
      <c r="AW18" s="6">
        <f t="shared" si="4"/>
        <v>0</v>
      </c>
      <c r="AX18" s="6">
        <f t="shared" si="4"/>
        <v>0</v>
      </c>
      <c r="AY18" s="6">
        <f t="shared" si="4"/>
        <v>0</v>
      </c>
      <c r="AZ18" s="6">
        <f t="shared" si="4"/>
        <v>0</v>
      </c>
      <c r="BA18" s="6">
        <f t="shared" si="4"/>
        <v>0</v>
      </c>
      <c r="BB18" s="7">
        <f t="shared" si="4"/>
        <v>0</v>
      </c>
      <c r="BC18" s="3" t="e">
        <f>#REF!*BC17</f>
        <v>#REF!</v>
      </c>
      <c r="BD18" s="3" t="e">
        <f>#REF!*BD17</f>
        <v>#REF!</v>
      </c>
      <c r="BE18" s="3" t="e">
        <f>#REF!*BE17</f>
        <v>#REF!</v>
      </c>
      <c r="BF18" s="3" t="e">
        <f>#REF!*BF17</f>
        <v>#REF!</v>
      </c>
      <c r="BG18" s="3" t="e">
        <f>#REF!*BG17</f>
        <v>#REF!</v>
      </c>
      <c r="BH18" s="3" t="e">
        <f>#REF!*BH17</f>
        <v>#REF!</v>
      </c>
      <c r="BI18" s="3" t="e">
        <f>#REF!*BI17</f>
        <v>#REF!</v>
      </c>
      <c r="BJ18" s="3" t="e">
        <f>#REF!*BJ17</f>
        <v>#REF!</v>
      </c>
      <c r="BK18" s="3" t="e">
        <f>#REF!*BK17</f>
        <v>#REF!</v>
      </c>
      <c r="BL18" s="3" t="e">
        <f>#REF!*BL17</f>
        <v>#REF!</v>
      </c>
      <c r="BM18" s="3" t="e">
        <f>#REF!*BM17</f>
        <v>#REF!</v>
      </c>
      <c r="BN18" s="3" t="e">
        <f>#REF!*BN17</f>
        <v>#REF!</v>
      </c>
      <c r="BO18" s="3" t="e">
        <f>#REF!*BO17</f>
        <v>#REF!</v>
      </c>
      <c r="BP18" s="3" t="e">
        <f>#REF!*BP17</f>
        <v>#REF!</v>
      </c>
      <c r="BQ18" s="3" t="e">
        <f>#REF!*BQ17</f>
        <v>#REF!</v>
      </c>
      <c r="BR18" s="3" t="e">
        <f>#REF!*BR17</f>
        <v>#REF!</v>
      </c>
      <c r="BS18" s="3" t="e">
        <f>#REF!*BS17</f>
        <v>#REF!</v>
      </c>
      <c r="BT18" s="3" t="e">
        <f>#REF!*BT17</f>
        <v>#REF!</v>
      </c>
      <c r="BU18" s="3" t="e">
        <f>#REF!*BU17</f>
        <v>#REF!</v>
      </c>
      <c r="BV18" s="3" t="e">
        <f>#REF!*BV17</f>
        <v>#REF!</v>
      </c>
      <c r="BW18" s="3" t="e">
        <f>#REF!*BW17</f>
        <v>#REF!</v>
      </c>
      <c r="BX18" s="3" t="e">
        <f>#REF!*BX17</f>
        <v>#REF!</v>
      </c>
      <c r="BY18" s="3" t="e">
        <f>#REF!*BY17</f>
        <v>#REF!</v>
      </c>
      <c r="BZ18" s="3" t="e">
        <f>#REF!*BZ17</f>
        <v>#REF!</v>
      </c>
      <c r="CA18" s="3" t="e">
        <f>#REF!*CA17</f>
        <v>#REF!</v>
      </c>
      <c r="CB18" s="3" t="e">
        <f>#REF!*CB17</f>
        <v>#REF!</v>
      </c>
      <c r="CC18" s="3" t="e">
        <f>#REF!*CC17</f>
        <v>#REF!</v>
      </c>
      <c r="CD18" s="3" t="e">
        <f>#REF!*CD17</f>
        <v>#REF!</v>
      </c>
      <c r="CE18" s="3" t="e">
        <f>#REF!*CE17</f>
        <v>#REF!</v>
      </c>
      <c r="CF18" s="3" t="e">
        <f>#REF!*CF17</f>
        <v>#REF!</v>
      </c>
      <c r="CG18" s="3" t="e">
        <f>#REF!*CG17</f>
        <v>#REF!</v>
      </c>
      <c r="CH18" s="3" t="e">
        <f>#REF!*CH17</f>
        <v>#REF!</v>
      </c>
      <c r="CI18" s="3" t="e">
        <f>#REF!*CI17</f>
        <v>#REF!</v>
      </c>
      <c r="CJ18" s="3" t="e">
        <f>#REF!*CJ17</f>
        <v>#REF!</v>
      </c>
      <c r="CK18" s="3" t="e">
        <f>#REF!*CK17</f>
        <v>#REF!</v>
      </c>
      <c r="CL18" s="3" t="e">
        <f>#REF!*CL17</f>
        <v>#REF!</v>
      </c>
      <c r="CM18" s="3" t="e">
        <f>#REF!*CM17</f>
        <v>#REF!</v>
      </c>
      <c r="CN18" s="3" t="e">
        <f>#REF!*CN17</f>
        <v>#REF!</v>
      </c>
      <c r="CO18" s="3" t="e">
        <f>#REF!*CO17</f>
        <v>#REF!</v>
      </c>
      <c r="CP18" s="3" t="e">
        <f>#REF!*CP17</f>
        <v>#REF!</v>
      </c>
      <c r="CQ18" s="3" t="e">
        <f>#REF!*CQ17</f>
        <v>#REF!</v>
      </c>
      <c r="CR18" s="3" t="e">
        <f>#REF!*CR17</f>
        <v>#REF!</v>
      </c>
      <c r="CS18" s="3" t="e">
        <f>#REF!*CS17</f>
        <v>#REF!</v>
      </c>
      <c r="CT18" s="3" t="e">
        <f>#REF!*CT17</f>
        <v>#REF!</v>
      </c>
      <c r="CU18" s="3" t="e">
        <f>#REF!*CU17</f>
        <v>#REF!</v>
      </c>
      <c r="CV18" s="3" t="e">
        <f>#REF!*CV17</f>
        <v>#REF!</v>
      </c>
      <c r="CW18" s="3" t="e">
        <f>#REF!*CW17</f>
        <v>#REF!</v>
      </c>
      <c r="CX18" s="3" t="e">
        <f>#REF!*CX17</f>
        <v>#REF!</v>
      </c>
      <c r="CY18" s="3" t="e">
        <f>#REF!*CY17</f>
        <v>#REF!</v>
      </c>
      <c r="CZ18" s="3" t="e">
        <f>#REF!*CZ17</f>
        <v>#REF!</v>
      </c>
      <c r="DA18" s="3" t="e">
        <f>#REF!*DA17</f>
        <v>#REF!</v>
      </c>
      <c r="DB18" s="3" t="e">
        <f>#REF!*DB17</f>
        <v>#REF!</v>
      </c>
      <c r="DC18" s="3" t="e">
        <f>#REF!*DC17</f>
        <v>#REF!</v>
      </c>
      <c r="DD18" s="3" t="e">
        <f>#REF!*DD17</f>
        <v>#REF!</v>
      </c>
      <c r="DE18" s="3" t="e">
        <f>#REF!*DE17</f>
        <v>#REF!</v>
      </c>
      <c r="DF18" s="3" t="e">
        <f>#REF!*DF17</f>
        <v>#REF!</v>
      </c>
      <c r="DG18" s="3" t="e">
        <f>#REF!*DG17</f>
        <v>#REF!</v>
      </c>
      <c r="DH18" s="3" t="e">
        <f>#REF!*DH17</f>
        <v>#REF!</v>
      </c>
      <c r="DI18" s="3" t="e">
        <f>#REF!*DI17</f>
        <v>#REF!</v>
      </c>
      <c r="DJ18" s="3" t="e">
        <f>#REF!*DJ17</f>
        <v>#REF!</v>
      </c>
      <c r="DK18" s="3" t="e">
        <f>#REF!*DK17</f>
        <v>#REF!</v>
      </c>
      <c r="DL18" s="3" t="e">
        <f>#REF!*DL17</f>
        <v>#REF!</v>
      </c>
      <c r="DM18" s="3" t="e">
        <f>#REF!*DM17</f>
        <v>#REF!</v>
      </c>
      <c r="DN18" s="3" t="e">
        <f>#REF!*DN17</f>
        <v>#REF!</v>
      </c>
      <c r="DO18" s="3" t="e">
        <f>#REF!*DO17</f>
        <v>#REF!</v>
      </c>
      <c r="DP18" s="3" t="e">
        <f>#REF!*DP17</f>
        <v>#REF!</v>
      </c>
      <c r="DQ18" s="3" t="e">
        <f>#REF!*DQ17</f>
        <v>#REF!</v>
      </c>
      <c r="DR18" s="3" t="e">
        <f>#REF!*DR17</f>
        <v>#REF!</v>
      </c>
      <c r="DS18" s="3" t="e">
        <f>#REF!*DS17</f>
        <v>#REF!</v>
      </c>
      <c r="DT18" s="3" t="e">
        <f>#REF!*DT17</f>
        <v>#REF!</v>
      </c>
      <c r="DU18" s="3" t="e">
        <f>#REF!*DU17</f>
        <v>#REF!</v>
      </c>
      <c r="DV18" s="3" t="e">
        <f>#REF!*DV17</f>
        <v>#REF!</v>
      </c>
      <c r="DW18" s="3" t="e">
        <f>#REF!*DW17</f>
        <v>#REF!</v>
      </c>
      <c r="DX18" s="3" t="e">
        <f>#REF!*DX17</f>
        <v>#REF!</v>
      </c>
      <c r="DY18" s="3" t="e">
        <f>#REF!*DY17</f>
        <v>#REF!</v>
      </c>
      <c r="DZ18" s="3" t="e">
        <f>#REF!*DZ17</f>
        <v>#REF!</v>
      </c>
      <c r="EA18" s="3" t="e">
        <f>#REF!*EA17</f>
        <v>#REF!</v>
      </c>
      <c r="EB18" s="3" t="e">
        <f>#REF!*EB17</f>
        <v>#REF!</v>
      </c>
      <c r="EC18" s="3" t="e">
        <f>#REF!*EC17</f>
        <v>#REF!</v>
      </c>
      <c r="ED18" s="3" t="e">
        <f>#REF!*ED17</f>
        <v>#REF!</v>
      </c>
      <c r="EE18" s="3" t="e">
        <f>#REF!*EE17</f>
        <v>#REF!</v>
      </c>
      <c r="EF18" s="3" t="e">
        <f>#REF!*EF17</f>
        <v>#REF!</v>
      </c>
      <c r="EG18" s="3" t="e">
        <f>#REF!*EG17</f>
        <v>#REF!</v>
      </c>
      <c r="EH18" s="3" t="e">
        <f>#REF!*EH17</f>
        <v>#REF!</v>
      </c>
      <c r="EI18" s="3" t="e">
        <f>#REF!*EI17</f>
        <v>#REF!</v>
      </c>
      <c r="EJ18" s="3" t="e">
        <f>#REF!*EJ17</f>
        <v>#REF!</v>
      </c>
      <c r="EK18" s="3" t="e">
        <f>#REF!*EK17</f>
        <v>#REF!</v>
      </c>
      <c r="EL18" s="3" t="e">
        <f>#REF!*EL17</f>
        <v>#REF!</v>
      </c>
      <c r="EM18" s="3" t="e">
        <f>#REF!*EM17</f>
        <v>#REF!</v>
      </c>
      <c r="EN18" s="3" t="e">
        <f>#REF!*EN17</f>
        <v>#REF!</v>
      </c>
      <c r="EO18" s="3" t="e">
        <f>#REF!*EO17</f>
        <v>#REF!</v>
      </c>
      <c r="EP18" s="3" t="e">
        <f>#REF!*EP17</f>
        <v>#REF!</v>
      </c>
      <c r="EQ18" s="3" t="e">
        <f>#REF!*EQ17</f>
        <v>#REF!</v>
      </c>
      <c r="ER18" s="3" t="e">
        <f>#REF!*ER17</f>
        <v>#REF!</v>
      </c>
      <c r="ES18" s="3" t="e">
        <f>#REF!*ES17</f>
        <v>#REF!</v>
      </c>
      <c r="ET18" s="3" t="e">
        <f>#REF!*ET17</f>
        <v>#REF!</v>
      </c>
      <c r="EU18" s="3" t="e">
        <f>#REF!*EU17</f>
        <v>#REF!</v>
      </c>
      <c r="EV18" s="3" t="e">
        <f>#REF!*EV17</f>
        <v>#REF!</v>
      </c>
      <c r="EW18" s="3" t="e">
        <f>#REF!*EW17</f>
        <v>#REF!</v>
      </c>
      <c r="EX18" s="3" t="e">
        <f>#REF!*EX17</f>
        <v>#REF!</v>
      </c>
      <c r="EY18" s="3" t="e">
        <f>#REF!*EY17</f>
        <v>#REF!</v>
      </c>
      <c r="EZ18" s="3" t="e">
        <f>#REF!*EZ17</f>
        <v>#REF!</v>
      </c>
      <c r="FA18" s="3" t="e">
        <f>#REF!*FA17</f>
        <v>#REF!</v>
      </c>
      <c r="FB18" s="3" t="e">
        <f>#REF!*FB17</f>
        <v>#REF!</v>
      </c>
      <c r="FC18" s="3" t="e">
        <f>#REF!*FC17</f>
        <v>#REF!</v>
      </c>
      <c r="FD18" s="3" t="e">
        <f>#REF!*FD17</f>
        <v>#REF!</v>
      </c>
      <c r="FE18" s="3" t="e">
        <f>#REF!*FE17</f>
        <v>#REF!</v>
      </c>
      <c r="FF18" s="3" t="e">
        <f>#REF!*FF17</f>
        <v>#REF!</v>
      </c>
      <c r="FG18" s="3" t="e">
        <f>#REF!*FG17</f>
        <v>#REF!</v>
      </c>
      <c r="FH18" s="3" t="e">
        <f>#REF!*FH17</f>
        <v>#REF!</v>
      </c>
      <c r="FI18" s="3" t="e">
        <f>#REF!*FI17</f>
        <v>#REF!</v>
      </c>
      <c r="FJ18" s="3" t="e">
        <f>#REF!*FJ17</f>
        <v>#REF!</v>
      </c>
      <c r="FK18" s="3" t="e">
        <f>#REF!*FK17</f>
        <v>#REF!</v>
      </c>
      <c r="FL18" s="3" t="e">
        <f>#REF!*FL17</f>
        <v>#REF!</v>
      </c>
      <c r="FM18" s="3" t="e">
        <f>#REF!*FM17</f>
        <v>#REF!</v>
      </c>
      <c r="FN18" s="3" t="e">
        <f>#REF!*FN17</f>
        <v>#REF!</v>
      </c>
      <c r="FO18" s="3" t="e">
        <f>#REF!*FO17</f>
        <v>#REF!</v>
      </c>
      <c r="FP18" s="3" t="e">
        <f>#REF!*FP17</f>
        <v>#REF!</v>
      </c>
      <c r="FQ18" s="3" t="e">
        <f>#REF!*FQ17</f>
        <v>#REF!</v>
      </c>
      <c r="FR18" s="3" t="e">
        <f>#REF!*FR17</f>
        <v>#REF!</v>
      </c>
      <c r="FS18" s="3" t="e">
        <f>#REF!*FS17</f>
        <v>#REF!</v>
      </c>
      <c r="FT18" s="3" t="e">
        <f>#REF!*FT17</f>
        <v>#REF!</v>
      </c>
      <c r="FU18" s="3" t="e">
        <f>#REF!*FU17</f>
        <v>#REF!</v>
      </c>
      <c r="FV18" s="3" t="e">
        <f>#REF!*FV17</f>
        <v>#REF!</v>
      </c>
      <c r="FW18" s="3" t="e">
        <f>#REF!*FW17</f>
        <v>#REF!</v>
      </c>
      <c r="FX18" s="3" t="e">
        <f>#REF!*FX17</f>
        <v>#REF!</v>
      </c>
      <c r="FY18" s="3" t="e">
        <f>#REF!*FY17</f>
        <v>#REF!</v>
      </c>
      <c r="FZ18" s="3" t="e">
        <f>#REF!*FZ17</f>
        <v>#REF!</v>
      </c>
      <c r="GA18" s="3" t="e">
        <f>#REF!*GA17</f>
        <v>#REF!</v>
      </c>
      <c r="GB18" s="3" t="e">
        <f>#REF!*GB17</f>
        <v>#REF!</v>
      </c>
      <c r="GC18" s="3" t="e">
        <f>#REF!*GC17</f>
        <v>#REF!</v>
      </c>
      <c r="GD18" s="3" t="e">
        <f>#REF!*GD17</f>
        <v>#REF!</v>
      </c>
      <c r="GE18" s="3" t="e">
        <f>#REF!*GE17</f>
        <v>#REF!</v>
      </c>
      <c r="GF18" s="3" t="e">
        <f>#REF!*GF17</f>
        <v>#REF!</v>
      </c>
      <c r="GG18" s="3" t="e">
        <f>#REF!*GG17</f>
        <v>#REF!</v>
      </c>
      <c r="GH18" s="3" t="e">
        <f>#REF!*GH17</f>
        <v>#REF!</v>
      </c>
      <c r="GI18" s="3" t="e">
        <f>#REF!*GI17</f>
        <v>#REF!</v>
      </c>
      <c r="GJ18" s="3" t="e">
        <f>#REF!*GJ17</f>
        <v>#REF!</v>
      </c>
      <c r="GK18" s="3" t="e">
        <f>#REF!*GK17</f>
        <v>#REF!</v>
      </c>
      <c r="GL18" s="3" t="e">
        <f>#REF!*GL17</f>
        <v>#REF!</v>
      </c>
      <c r="GM18" s="3" t="e">
        <f>#REF!*GM17</f>
        <v>#REF!</v>
      </c>
      <c r="GN18" s="3" t="e">
        <f>#REF!*GN17</f>
        <v>#REF!</v>
      </c>
      <c r="GO18" s="3" t="e">
        <f>#REF!*GO17</f>
        <v>#REF!</v>
      </c>
      <c r="GP18" s="3" t="e">
        <f>#REF!*GP17</f>
        <v>#REF!</v>
      </c>
      <c r="GQ18" s="3" t="e">
        <f>#REF!*GQ17</f>
        <v>#REF!</v>
      </c>
      <c r="GR18" s="3" t="e">
        <f>#REF!*GR17</f>
        <v>#REF!</v>
      </c>
      <c r="GS18" s="3" t="e">
        <f>#REF!*GS17</f>
        <v>#REF!</v>
      </c>
      <c r="GT18" s="3" t="e">
        <f>#REF!*GT17</f>
        <v>#REF!</v>
      </c>
      <c r="GU18" s="3" t="e">
        <f>#REF!*GU17</f>
        <v>#REF!</v>
      </c>
      <c r="GV18" s="3" t="e">
        <f>#REF!*GV17</f>
        <v>#REF!</v>
      </c>
      <c r="GW18" s="3" t="e">
        <f>#REF!*GW17</f>
        <v>#REF!</v>
      </c>
      <c r="GX18" s="3" t="e">
        <f>#REF!*GX17</f>
        <v>#REF!</v>
      </c>
      <c r="GY18" s="3" t="e">
        <f>#REF!*GY17</f>
        <v>#REF!</v>
      </c>
      <c r="GZ18" s="3" t="e">
        <f>#REF!*GZ17</f>
        <v>#REF!</v>
      </c>
      <c r="HA18" s="3" t="e">
        <f>#REF!*HA17</f>
        <v>#REF!</v>
      </c>
      <c r="HB18" s="3" t="e">
        <f>#REF!*HB17</f>
        <v>#REF!</v>
      </c>
      <c r="HC18" s="3" t="e">
        <f>#REF!*HC17</f>
        <v>#REF!</v>
      </c>
      <c r="HD18" s="3" t="e">
        <f>#REF!*HD17</f>
        <v>#REF!</v>
      </c>
      <c r="HE18" s="3" t="e">
        <f>#REF!*HE17</f>
        <v>#REF!</v>
      </c>
      <c r="HF18" s="3" t="e">
        <f>#REF!*HF17</f>
        <v>#REF!</v>
      </c>
      <c r="HG18" s="3" t="e">
        <f>#REF!*HG17</f>
        <v>#REF!</v>
      </c>
      <c r="HH18" s="3" t="e">
        <f>#REF!*HH17</f>
        <v>#REF!</v>
      </c>
      <c r="HI18" s="3" t="e">
        <f>#REF!*HI17</f>
        <v>#REF!</v>
      </c>
      <c r="HJ18" s="3" t="e">
        <f>#REF!*HJ17</f>
        <v>#REF!</v>
      </c>
      <c r="HK18" s="3" t="e">
        <f>#REF!*HK17</f>
        <v>#REF!</v>
      </c>
      <c r="HL18" s="3" t="e">
        <f>#REF!*HL17</f>
        <v>#REF!</v>
      </c>
      <c r="HM18" s="3" t="e">
        <f>#REF!*HM17</f>
        <v>#REF!</v>
      </c>
      <c r="HN18" s="3" t="e">
        <f>#REF!*HN17</f>
        <v>#REF!</v>
      </c>
      <c r="HO18" s="3" t="e">
        <f>#REF!*HO17</f>
        <v>#REF!</v>
      </c>
      <c r="HP18" s="3" t="e">
        <f>#REF!*HP17</f>
        <v>#REF!</v>
      </c>
      <c r="HQ18" s="3" t="e">
        <f>#REF!*HQ17</f>
        <v>#REF!</v>
      </c>
      <c r="HR18" s="3" t="e">
        <f>#REF!*HR17</f>
        <v>#REF!</v>
      </c>
      <c r="HS18" s="3" t="e">
        <f>#REF!*HS17</f>
        <v>#REF!</v>
      </c>
      <c r="HT18" s="3" t="e">
        <f>#REF!*HT17</f>
        <v>#REF!</v>
      </c>
      <c r="HU18" s="3" t="e">
        <f>#REF!*HU17</f>
        <v>#REF!</v>
      </c>
      <c r="HV18" s="3" t="e">
        <f>#REF!*HV17</f>
        <v>#REF!</v>
      </c>
      <c r="HW18" s="3" t="e">
        <f>#REF!*HW17</f>
        <v>#REF!</v>
      </c>
      <c r="HX18" s="3" t="e">
        <f>#REF!*HX17</f>
        <v>#REF!</v>
      </c>
      <c r="HY18" s="3" t="e">
        <f>#REF!*HY17</f>
        <v>#REF!</v>
      </c>
      <c r="HZ18" s="3" t="e">
        <f>#REF!*HZ17</f>
        <v>#REF!</v>
      </c>
      <c r="IA18" s="3" t="e">
        <f>#REF!*IA17</f>
        <v>#REF!</v>
      </c>
      <c r="IB18" s="3" t="e">
        <f>#REF!*IB17</f>
        <v>#REF!</v>
      </c>
      <c r="IC18" s="3" t="e">
        <f>#REF!*IC17</f>
        <v>#REF!</v>
      </c>
      <c r="ID18" s="3" t="e">
        <f>#REF!*ID17</f>
        <v>#REF!</v>
      </c>
      <c r="IE18" s="3" t="e">
        <f>#REF!*IE17</f>
        <v>#REF!</v>
      </c>
      <c r="IF18" s="3" t="e">
        <f>#REF!*IF17</f>
        <v>#REF!</v>
      </c>
      <c r="IG18" s="3" t="e">
        <f>#REF!*IG17</f>
        <v>#REF!</v>
      </c>
      <c r="IH18" s="3" t="e">
        <f>#REF!*IH17</f>
        <v>#REF!</v>
      </c>
      <c r="II18" s="3" t="e">
        <f>#REF!*II17</f>
        <v>#REF!</v>
      </c>
    </row>
    <row r="19" spans="1:243" s="13" customFormat="1" ht="17.25" customHeight="1">
      <c r="B19" s="27"/>
      <c r="C19" s="481"/>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row>
    <row r="20" spans="1:243" s="17" customFormat="1" ht="15.75" thickBot="1">
      <c r="B20" s="23"/>
      <c r="D20" s="8" t="s">
        <v>2</v>
      </c>
      <c r="E20" s="8" t="s">
        <v>1</v>
      </c>
      <c r="F20" s="8" t="s">
        <v>3</v>
      </c>
      <c r="G20" s="8" t="s">
        <v>4</v>
      </c>
      <c r="H20" s="8" t="s">
        <v>5</v>
      </c>
      <c r="I20" s="8" t="s">
        <v>6</v>
      </c>
      <c r="J20" s="8" t="s">
        <v>7</v>
      </c>
      <c r="K20" s="8" t="s">
        <v>8</v>
      </c>
      <c r="L20" s="8" t="s">
        <v>9</v>
      </c>
      <c r="M20" s="8" t="s">
        <v>10</v>
      </c>
      <c r="N20" s="8" t="s">
        <v>11</v>
      </c>
      <c r="O20" s="8" t="s">
        <v>12</v>
      </c>
      <c r="P20" s="8" t="s">
        <v>13</v>
      </c>
      <c r="Q20" s="8" t="s">
        <v>14</v>
      </c>
      <c r="R20" s="8" t="s">
        <v>15</v>
      </c>
      <c r="S20" s="8" t="s">
        <v>16</v>
      </c>
      <c r="T20" s="8" t="s">
        <v>17</v>
      </c>
      <c r="U20" s="8" t="s">
        <v>18</v>
      </c>
      <c r="V20" s="8" t="s">
        <v>19</v>
      </c>
      <c r="W20" s="8" t="s">
        <v>20</v>
      </c>
      <c r="X20" s="8" t="s">
        <v>21</v>
      </c>
      <c r="Y20" s="8" t="s">
        <v>22</v>
      </c>
      <c r="Z20" s="8" t="s">
        <v>23</v>
      </c>
      <c r="AA20" s="8" t="s">
        <v>24</v>
      </c>
      <c r="AB20" s="8" t="s">
        <v>25</v>
      </c>
      <c r="AC20" s="8" t="s">
        <v>26</v>
      </c>
      <c r="AD20" s="8" t="s">
        <v>27</v>
      </c>
      <c r="AE20" s="8" t="s">
        <v>28</v>
      </c>
      <c r="AF20" s="8" t="s">
        <v>29</v>
      </c>
      <c r="AG20" s="8" t="s">
        <v>30</v>
      </c>
      <c r="AH20" s="8" t="s">
        <v>31</v>
      </c>
      <c r="AI20" s="8" t="s">
        <v>32</v>
      </c>
      <c r="AJ20" s="8" t="s">
        <v>33</v>
      </c>
      <c r="AK20" s="8" t="s">
        <v>34</v>
      </c>
      <c r="AL20" s="8" t="s">
        <v>35</v>
      </c>
      <c r="AM20" s="8" t="s">
        <v>36</v>
      </c>
      <c r="AN20" s="8" t="s">
        <v>37</v>
      </c>
      <c r="AO20" s="8" t="s">
        <v>38</v>
      </c>
      <c r="AP20" s="8" t="s">
        <v>39</v>
      </c>
      <c r="AQ20" s="8" t="s">
        <v>40</v>
      </c>
      <c r="AR20" s="8" t="s">
        <v>41</v>
      </c>
      <c r="AS20" s="8" t="s">
        <v>42</v>
      </c>
      <c r="AT20" s="8" t="s">
        <v>43</v>
      </c>
      <c r="AU20" s="8" t="s">
        <v>44</v>
      </c>
      <c r="AV20" s="8" t="s">
        <v>45</v>
      </c>
      <c r="AW20" s="8" t="s">
        <v>46</v>
      </c>
      <c r="AX20" s="8" t="s">
        <v>47</v>
      </c>
      <c r="AY20" s="8" t="s">
        <v>48</v>
      </c>
      <c r="AZ20" s="8" t="s">
        <v>49</v>
      </c>
      <c r="BA20" s="8" t="s">
        <v>50</v>
      </c>
      <c r="BB20" s="8" t="s">
        <v>51</v>
      </c>
      <c r="BC20" s="9" t="s">
        <v>60</v>
      </c>
      <c r="BD20" s="9" t="s">
        <v>61</v>
      </c>
      <c r="BE20" s="9" t="s">
        <v>62</v>
      </c>
      <c r="BF20" s="9" t="s">
        <v>63</v>
      </c>
      <c r="BG20" s="9" t="s">
        <v>64</v>
      </c>
      <c r="BH20" s="9" t="s">
        <v>65</v>
      </c>
      <c r="BI20" s="9" t="s">
        <v>66</v>
      </c>
      <c r="BJ20" s="9" t="s">
        <v>67</v>
      </c>
      <c r="BK20" s="9" t="s">
        <v>68</v>
      </c>
      <c r="BL20" s="9" t="s">
        <v>69</v>
      </c>
      <c r="BM20" s="9" t="s">
        <v>70</v>
      </c>
      <c r="BN20" s="9" t="s">
        <v>71</v>
      </c>
      <c r="BO20" s="9" t="s">
        <v>72</v>
      </c>
      <c r="BP20" s="9" t="s">
        <v>73</v>
      </c>
      <c r="BQ20" s="9" t="s">
        <v>74</v>
      </c>
      <c r="BR20" s="9" t="s">
        <v>75</v>
      </c>
      <c r="BS20" s="9" t="s">
        <v>76</v>
      </c>
      <c r="BT20" s="9" t="s">
        <v>77</v>
      </c>
      <c r="BU20" s="9" t="s">
        <v>78</v>
      </c>
      <c r="BV20" s="9" t="s">
        <v>79</v>
      </c>
      <c r="BW20" s="9" t="s">
        <v>80</v>
      </c>
      <c r="BX20" s="9" t="s">
        <v>81</v>
      </c>
      <c r="BY20" s="9" t="s">
        <v>82</v>
      </c>
      <c r="BZ20" s="9" t="s">
        <v>83</v>
      </c>
      <c r="CA20" s="9" t="s">
        <v>84</v>
      </c>
      <c r="CB20" s="9" t="s">
        <v>85</v>
      </c>
      <c r="CC20" s="9" t="s">
        <v>86</v>
      </c>
      <c r="CD20" s="9" t="s">
        <v>87</v>
      </c>
      <c r="CE20" s="9" t="s">
        <v>88</v>
      </c>
      <c r="CF20" s="9" t="s">
        <v>89</v>
      </c>
      <c r="CG20" s="9" t="s">
        <v>90</v>
      </c>
      <c r="CH20" s="9" t="s">
        <v>91</v>
      </c>
      <c r="CI20" s="9" t="s">
        <v>92</v>
      </c>
      <c r="CJ20" s="9" t="s">
        <v>93</v>
      </c>
      <c r="CK20" s="9" t="s">
        <v>94</v>
      </c>
      <c r="CL20" s="9" t="s">
        <v>95</v>
      </c>
      <c r="CM20" s="9" t="s">
        <v>96</v>
      </c>
      <c r="CN20" s="9" t="s">
        <v>97</v>
      </c>
      <c r="CO20" s="9" t="s">
        <v>98</v>
      </c>
      <c r="CP20" s="9" t="s">
        <v>99</v>
      </c>
      <c r="CQ20" s="9" t="s">
        <v>100</v>
      </c>
      <c r="CR20" s="9" t="s">
        <v>101</v>
      </c>
      <c r="CS20" s="9" t="s">
        <v>102</v>
      </c>
      <c r="CT20" s="9" t="s">
        <v>103</v>
      </c>
      <c r="CU20" s="9" t="s">
        <v>104</v>
      </c>
      <c r="CV20" s="9" t="s">
        <v>105</v>
      </c>
      <c r="CW20" s="9" t="s">
        <v>106</v>
      </c>
      <c r="CX20" s="9" t="s">
        <v>107</v>
      </c>
      <c r="CY20" s="9" t="s">
        <v>108</v>
      </c>
      <c r="CZ20" s="9" t="s">
        <v>109</v>
      </c>
      <c r="DA20" s="9" t="s">
        <v>110</v>
      </c>
      <c r="DB20" s="9" t="s">
        <v>111</v>
      </c>
      <c r="DC20" s="9" t="s">
        <v>112</v>
      </c>
      <c r="DD20" s="9" t="s">
        <v>113</v>
      </c>
      <c r="DE20" s="9" t="s">
        <v>114</v>
      </c>
      <c r="DF20" s="9" t="s">
        <v>115</v>
      </c>
      <c r="DG20" s="9" t="s">
        <v>116</v>
      </c>
      <c r="DH20" s="9" t="s">
        <v>117</v>
      </c>
      <c r="DI20" s="9" t="s">
        <v>118</v>
      </c>
      <c r="DJ20" s="9" t="s">
        <v>119</v>
      </c>
      <c r="DK20" s="9" t="s">
        <v>120</v>
      </c>
      <c r="DL20" s="9" t="s">
        <v>121</v>
      </c>
      <c r="DM20" s="9" t="s">
        <v>122</v>
      </c>
      <c r="DN20" s="9" t="s">
        <v>123</v>
      </c>
      <c r="DO20" s="9" t="s">
        <v>124</v>
      </c>
      <c r="DP20" s="9" t="s">
        <v>125</v>
      </c>
      <c r="DQ20" s="9" t="s">
        <v>126</v>
      </c>
      <c r="DR20" s="9" t="s">
        <v>127</v>
      </c>
      <c r="DS20" s="9" t="s">
        <v>128</v>
      </c>
      <c r="DT20" s="9" t="s">
        <v>129</v>
      </c>
      <c r="DU20" s="9" t="s">
        <v>130</v>
      </c>
      <c r="DV20" s="9" t="s">
        <v>131</v>
      </c>
      <c r="DW20" s="9" t="s">
        <v>132</v>
      </c>
      <c r="DX20" s="9" t="s">
        <v>133</v>
      </c>
      <c r="DY20" s="9" t="s">
        <v>134</v>
      </c>
      <c r="DZ20" s="9" t="s">
        <v>135</v>
      </c>
      <c r="EA20" s="9" t="s">
        <v>136</v>
      </c>
      <c r="EB20" s="9" t="s">
        <v>137</v>
      </c>
      <c r="EC20" s="9" t="s">
        <v>138</v>
      </c>
      <c r="ED20" s="9" t="s">
        <v>139</v>
      </c>
      <c r="EE20" s="9" t="s">
        <v>140</v>
      </c>
      <c r="EF20" s="9" t="s">
        <v>141</v>
      </c>
      <c r="EG20" s="9" t="s">
        <v>142</v>
      </c>
      <c r="EH20" s="9" t="s">
        <v>143</v>
      </c>
      <c r="EI20" s="9" t="s">
        <v>144</v>
      </c>
      <c r="EJ20" s="9" t="s">
        <v>145</v>
      </c>
      <c r="EK20" s="9" t="s">
        <v>146</v>
      </c>
      <c r="EL20" s="9" t="s">
        <v>147</v>
      </c>
      <c r="EM20" s="9" t="s">
        <v>148</v>
      </c>
      <c r="EN20" s="9" t="s">
        <v>149</v>
      </c>
      <c r="EO20" s="9" t="s">
        <v>150</v>
      </c>
      <c r="EP20" s="9" t="s">
        <v>151</v>
      </c>
      <c r="EQ20" s="9" t="s">
        <v>152</v>
      </c>
      <c r="ER20" s="9" t="s">
        <v>153</v>
      </c>
      <c r="ES20" s="9" t="s">
        <v>154</v>
      </c>
      <c r="ET20" s="9" t="s">
        <v>155</v>
      </c>
      <c r="EU20" s="9" t="s">
        <v>156</v>
      </c>
      <c r="EV20" s="9" t="s">
        <v>157</v>
      </c>
      <c r="EW20" s="9" t="s">
        <v>158</v>
      </c>
      <c r="EX20" s="9" t="s">
        <v>159</v>
      </c>
      <c r="EY20" s="9" t="s">
        <v>160</v>
      </c>
      <c r="EZ20" s="9" t="s">
        <v>161</v>
      </c>
      <c r="FA20" s="9" t="s">
        <v>162</v>
      </c>
      <c r="FB20" s="9" t="s">
        <v>163</v>
      </c>
      <c r="FC20" s="9" t="s">
        <v>164</v>
      </c>
      <c r="FD20" s="9" t="s">
        <v>165</v>
      </c>
      <c r="FE20" s="9" t="s">
        <v>166</v>
      </c>
      <c r="FF20" s="9" t="s">
        <v>167</v>
      </c>
      <c r="FG20" s="9" t="s">
        <v>168</v>
      </c>
      <c r="FH20" s="9" t="s">
        <v>169</v>
      </c>
      <c r="FI20" s="9" t="s">
        <v>170</v>
      </c>
      <c r="FJ20" s="9" t="s">
        <v>171</v>
      </c>
      <c r="FK20" s="9" t="s">
        <v>172</v>
      </c>
      <c r="FL20" s="9" t="s">
        <v>173</v>
      </c>
      <c r="FM20" s="9" t="s">
        <v>174</v>
      </c>
      <c r="FN20" s="9" t="s">
        <v>175</v>
      </c>
      <c r="FO20" s="9" t="s">
        <v>176</v>
      </c>
      <c r="FP20" s="9" t="s">
        <v>177</v>
      </c>
      <c r="FQ20" s="9" t="s">
        <v>178</v>
      </c>
      <c r="FR20" s="9" t="s">
        <v>179</v>
      </c>
      <c r="FS20" s="9" t="s">
        <v>180</v>
      </c>
      <c r="FT20" s="9" t="s">
        <v>181</v>
      </c>
      <c r="FU20" s="9" t="s">
        <v>182</v>
      </c>
      <c r="FV20" s="9" t="s">
        <v>183</v>
      </c>
      <c r="FW20" s="9" t="s">
        <v>184</v>
      </c>
      <c r="FX20" s="9" t="s">
        <v>185</v>
      </c>
      <c r="FY20" s="9" t="s">
        <v>186</v>
      </c>
      <c r="FZ20" s="9" t="s">
        <v>187</v>
      </c>
      <c r="GA20" s="9" t="s">
        <v>188</v>
      </c>
      <c r="GB20" s="9" t="s">
        <v>189</v>
      </c>
      <c r="GC20" s="9" t="s">
        <v>190</v>
      </c>
      <c r="GD20" s="9" t="s">
        <v>191</v>
      </c>
      <c r="GE20" s="9" t="s">
        <v>192</v>
      </c>
      <c r="GF20" s="9" t="s">
        <v>193</v>
      </c>
      <c r="GG20" s="9" t="s">
        <v>194</v>
      </c>
      <c r="GH20" s="9" t="s">
        <v>195</v>
      </c>
      <c r="GI20" s="9" t="s">
        <v>196</v>
      </c>
      <c r="GJ20" s="9" t="s">
        <v>197</v>
      </c>
      <c r="GK20" s="9" t="s">
        <v>198</v>
      </c>
      <c r="GL20" s="9" t="s">
        <v>199</v>
      </c>
      <c r="GM20" s="9" t="s">
        <v>200</v>
      </c>
      <c r="GN20" s="9" t="s">
        <v>201</v>
      </c>
      <c r="GO20" s="9" t="s">
        <v>202</v>
      </c>
      <c r="GP20" s="9" t="s">
        <v>203</v>
      </c>
      <c r="GQ20" s="9" t="s">
        <v>204</v>
      </c>
      <c r="GR20" s="9" t="s">
        <v>205</v>
      </c>
      <c r="GS20" s="9" t="s">
        <v>206</v>
      </c>
      <c r="GT20" s="9" t="s">
        <v>207</v>
      </c>
      <c r="GU20" s="9" t="s">
        <v>208</v>
      </c>
      <c r="GV20" s="9" t="s">
        <v>209</v>
      </c>
      <c r="GW20" s="9" t="s">
        <v>210</v>
      </c>
      <c r="GX20" s="9" t="s">
        <v>211</v>
      </c>
      <c r="GY20" s="9" t="s">
        <v>212</v>
      </c>
      <c r="GZ20" s="9" t="s">
        <v>213</v>
      </c>
      <c r="HA20" s="9" t="s">
        <v>214</v>
      </c>
      <c r="HB20" s="9" t="s">
        <v>215</v>
      </c>
      <c r="HC20" s="9" t="s">
        <v>216</v>
      </c>
      <c r="HD20" s="9" t="s">
        <v>217</v>
      </c>
      <c r="HE20" s="9" t="s">
        <v>218</v>
      </c>
      <c r="HF20" s="9" t="s">
        <v>219</v>
      </c>
      <c r="HG20" s="9" t="s">
        <v>220</v>
      </c>
      <c r="HH20" s="9" t="s">
        <v>221</v>
      </c>
      <c r="HI20" s="9" t="s">
        <v>222</v>
      </c>
      <c r="HJ20" s="9" t="s">
        <v>223</v>
      </c>
      <c r="HK20" s="9" t="s">
        <v>224</v>
      </c>
      <c r="HL20" s="9" t="s">
        <v>225</v>
      </c>
      <c r="HM20" s="9" t="s">
        <v>226</v>
      </c>
      <c r="HN20" s="9" t="s">
        <v>227</v>
      </c>
      <c r="HO20" s="9" t="s">
        <v>228</v>
      </c>
      <c r="HP20" s="9" t="s">
        <v>229</v>
      </c>
      <c r="HQ20" s="9" t="s">
        <v>230</v>
      </c>
      <c r="HR20" s="9" t="s">
        <v>231</v>
      </c>
      <c r="HS20" s="9" t="s">
        <v>232</v>
      </c>
      <c r="HT20" s="9" t="s">
        <v>233</v>
      </c>
      <c r="HU20" s="9" t="s">
        <v>234</v>
      </c>
      <c r="HV20" s="9" t="s">
        <v>235</v>
      </c>
      <c r="HW20" s="9" t="s">
        <v>236</v>
      </c>
      <c r="HX20" s="9" t="s">
        <v>237</v>
      </c>
      <c r="HY20" s="9" t="s">
        <v>238</v>
      </c>
      <c r="HZ20" s="9" t="s">
        <v>239</v>
      </c>
      <c r="IA20" s="9" t="s">
        <v>240</v>
      </c>
      <c r="IB20" s="9" t="s">
        <v>241</v>
      </c>
      <c r="IC20" s="9" t="s">
        <v>242</v>
      </c>
      <c r="ID20" s="9" t="s">
        <v>243</v>
      </c>
      <c r="IE20" s="9" t="s">
        <v>244</v>
      </c>
      <c r="IF20" s="9" t="s">
        <v>245</v>
      </c>
      <c r="IG20" s="9" t="s">
        <v>246</v>
      </c>
      <c r="IH20" s="9" t="s">
        <v>247</v>
      </c>
      <c r="II20" s="9" t="s">
        <v>248</v>
      </c>
    </row>
    <row r="21" spans="1:243" ht="15.75" thickBot="1">
      <c r="A21" s="154"/>
      <c r="B21" s="24" t="s">
        <v>53</v>
      </c>
      <c r="C21" s="143">
        <f>'2.1 Payback calculator (Neut.)'!C21*'READ ME FIRST!!!'!D43</f>
        <v>0</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row>
    <row r="22" spans="1:243">
      <c r="A22" s="154"/>
      <c r="B22" s="24" t="s">
        <v>56</v>
      </c>
      <c r="C22" s="146">
        <f>'2.1 Payback calculator (Neut.)'!C22</f>
        <v>0</v>
      </c>
      <c r="D22" s="1">
        <f>C22</f>
        <v>0</v>
      </c>
      <c r="E22" s="1">
        <f>D22*(1+$C$21)</f>
        <v>0</v>
      </c>
      <c r="F22" s="1">
        <f t="shared" ref="F22:BB22" si="5">E22*(1+$C$21)</f>
        <v>0</v>
      </c>
      <c r="G22" s="1">
        <f t="shared" si="5"/>
        <v>0</v>
      </c>
      <c r="H22" s="1">
        <f t="shared" si="5"/>
        <v>0</v>
      </c>
      <c r="I22" s="1">
        <f t="shared" si="5"/>
        <v>0</v>
      </c>
      <c r="J22" s="1">
        <f t="shared" si="5"/>
        <v>0</v>
      </c>
      <c r="K22" s="1">
        <f t="shared" si="5"/>
        <v>0</v>
      </c>
      <c r="L22" s="1">
        <f t="shared" si="5"/>
        <v>0</v>
      </c>
      <c r="M22" s="1">
        <f t="shared" si="5"/>
        <v>0</v>
      </c>
      <c r="N22" s="1">
        <f t="shared" si="5"/>
        <v>0</v>
      </c>
      <c r="O22" s="1">
        <f t="shared" si="5"/>
        <v>0</v>
      </c>
      <c r="P22" s="1">
        <f t="shared" si="5"/>
        <v>0</v>
      </c>
      <c r="Q22" s="1">
        <f t="shared" si="5"/>
        <v>0</v>
      </c>
      <c r="R22" s="1">
        <f t="shared" si="5"/>
        <v>0</v>
      </c>
      <c r="S22" s="1">
        <f t="shared" si="5"/>
        <v>0</v>
      </c>
      <c r="T22" s="1">
        <f t="shared" si="5"/>
        <v>0</v>
      </c>
      <c r="U22" s="1">
        <f t="shared" si="5"/>
        <v>0</v>
      </c>
      <c r="V22" s="1">
        <f t="shared" si="5"/>
        <v>0</v>
      </c>
      <c r="W22" s="1">
        <f t="shared" si="5"/>
        <v>0</v>
      </c>
      <c r="X22" s="1">
        <f t="shared" si="5"/>
        <v>0</v>
      </c>
      <c r="Y22" s="1">
        <f t="shared" si="5"/>
        <v>0</v>
      </c>
      <c r="Z22" s="1">
        <f t="shared" si="5"/>
        <v>0</v>
      </c>
      <c r="AA22" s="1">
        <f t="shared" si="5"/>
        <v>0</v>
      </c>
      <c r="AB22" s="1">
        <f t="shared" si="5"/>
        <v>0</v>
      </c>
      <c r="AC22" s="1">
        <f t="shared" si="5"/>
        <v>0</v>
      </c>
      <c r="AD22" s="1">
        <f t="shared" si="5"/>
        <v>0</v>
      </c>
      <c r="AE22" s="1">
        <f t="shared" si="5"/>
        <v>0</v>
      </c>
      <c r="AF22" s="1">
        <f t="shared" si="5"/>
        <v>0</v>
      </c>
      <c r="AG22" s="1">
        <f t="shared" si="5"/>
        <v>0</v>
      </c>
      <c r="AH22" s="1">
        <f t="shared" si="5"/>
        <v>0</v>
      </c>
      <c r="AI22" s="1">
        <f t="shared" si="5"/>
        <v>0</v>
      </c>
      <c r="AJ22" s="1">
        <f t="shared" si="5"/>
        <v>0</v>
      </c>
      <c r="AK22" s="1">
        <f t="shared" si="5"/>
        <v>0</v>
      </c>
      <c r="AL22" s="1">
        <f t="shared" si="5"/>
        <v>0</v>
      </c>
      <c r="AM22" s="1">
        <f t="shared" si="5"/>
        <v>0</v>
      </c>
      <c r="AN22" s="1">
        <f t="shared" si="5"/>
        <v>0</v>
      </c>
      <c r="AO22" s="1">
        <f t="shared" si="5"/>
        <v>0</v>
      </c>
      <c r="AP22" s="1">
        <f t="shared" si="5"/>
        <v>0</v>
      </c>
      <c r="AQ22" s="1">
        <f t="shared" si="5"/>
        <v>0</v>
      </c>
      <c r="AR22" s="1">
        <f t="shared" si="5"/>
        <v>0</v>
      </c>
      <c r="AS22" s="1">
        <f t="shared" si="5"/>
        <v>0</v>
      </c>
      <c r="AT22" s="1">
        <f t="shared" si="5"/>
        <v>0</v>
      </c>
      <c r="AU22" s="1">
        <f t="shared" si="5"/>
        <v>0</v>
      </c>
      <c r="AV22" s="1">
        <f t="shared" si="5"/>
        <v>0</v>
      </c>
      <c r="AW22" s="1">
        <f t="shared" si="5"/>
        <v>0</v>
      </c>
      <c r="AX22" s="1">
        <f t="shared" si="5"/>
        <v>0</v>
      </c>
      <c r="AY22" s="1">
        <f t="shared" si="5"/>
        <v>0</v>
      </c>
      <c r="AZ22" s="1">
        <f t="shared" si="5"/>
        <v>0</v>
      </c>
      <c r="BA22" s="1">
        <f t="shared" si="5"/>
        <v>0</v>
      </c>
      <c r="BB22" s="2">
        <f t="shared" si="5"/>
        <v>0</v>
      </c>
      <c r="BC22" s="3">
        <f t="shared" ref="BC22:DN22" si="6">BB22*$C$21</f>
        <v>0</v>
      </c>
      <c r="BD22" s="3">
        <f t="shared" si="6"/>
        <v>0</v>
      </c>
      <c r="BE22" s="3">
        <f t="shared" si="6"/>
        <v>0</v>
      </c>
      <c r="BF22" s="3">
        <f t="shared" si="6"/>
        <v>0</v>
      </c>
      <c r="BG22" s="3">
        <f t="shared" si="6"/>
        <v>0</v>
      </c>
      <c r="BH22" s="3">
        <f t="shared" si="6"/>
        <v>0</v>
      </c>
      <c r="BI22" s="3">
        <f t="shared" si="6"/>
        <v>0</v>
      </c>
      <c r="BJ22" s="3">
        <f t="shared" si="6"/>
        <v>0</v>
      </c>
      <c r="BK22" s="3">
        <f t="shared" si="6"/>
        <v>0</v>
      </c>
      <c r="BL22" s="3">
        <f t="shared" si="6"/>
        <v>0</v>
      </c>
      <c r="BM22" s="3">
        <f t="shared" si="6"/>
        <v>0</v>
      </c>
      <c r="BN22" s="3">
        <f t="shared" si="6"/>
        <v>0</v>
      </c>
      <c r="BO22" s="3">
        <f t="shared" si="6"/>
        <v>0</v>
      </c>
      <c r="BP22" s="3">
        <f t="shared" si="6"/>
        <v>0</v>
      </c>
      <c r="BQ22" s="3">
        <f t="shared" si="6"/>
        <v>0</v>
      </c>
      <c r="BR22" s="3">
        <f t="shared" si="6"/>
        <v>0</v>
      </c>
      <c r="BS22" s="3">
        <f t="shared" si="6"/>
        <v>0</v>
      </c>
      <c r="BT22" s="3">
        <f t="shared" si="6"/>
        <v>0</v>
      </c>
      <c r="BU22" s="3">
        <f t="shared" si="6"/>
        <v>0</v>
      </c>
      <c r="BV22" s="3">
        <f t="shared" si="6"/>
        <v>0</v>
      </c>
      <c r="BW22" s="3">
        <f t="shared" si="6"/>
        <v>0</v>
      </c>
      <c r="BX22" s="3">
        <f t="shared" si="6"/>
        <v>0</v>
      </c>
      <c r="BY22" s="3">
        <f t="shared" si="6"/>
        <v>0</v>
      </c>
      <c r="BZ22" s="3">
        <f t="shared" si="6"/>
        <v>0</v>
      </c>
      <c r="CA22" s="3">
        <f t="shared" si="6"/>
        <v>0</v>
      </c>
      <c r="CB22" s="3">
        <f t="shared" si="6"/>
        <v>0</v>
      </c>
      <c r="CC22" s="3">
        <f t="shared" si="6"/>
        <v>0</v>
      </c>
      <c r="CD22" s="3">
        <f t="shared" si="6"/>
        <v>0</v>
      </c>
      <c r="CE22" s="3">
        <f t="shared" si="6"/>
        <v>0</v>
      </c>
      <c r="CF22" s="3">
        <f t="shared" si="6"/>
        <v>0</v>
      </c>
      <c r="CG22" s="3">
        <f t="shared" si="6"/>
        <v>0</v>
      </c>
      <c r="CH22" s="3">
        <f t="shared" si="6"/>
        <v>0</v>
      </c>
      <c r="CI22" s="3">
        <f t="shared" si="6"/>
        <v>0</v>
      </c>
      <c r="CJ22" s="3">
        <f t="shared" si="6"/>
        <v>0</v>
      </c>
      <c r="CK22" s="3">
        <f t="shared" si="6"/>
        <v>0</v>
      </c>
      <c r="CL22" s="3">
        <f t="shared" si="6"/>
        <v>0</v>
      </c>
      <c r="CM22" s="3">
        <f t="shared" si="6"/>
        <v>0</v>
      </c>
      <c r="CN22" s="3">
        <f t="shared" si="6"/>
        <v>0</v>
      </c>
      <c r="CO22" s="3">
        <f t="shared" si="6"/>
        <v>0</v>
      </c>
      <c r="CP22" s="3">
        <f t="shared" si="6"/>
        <v>0</v>
      </c>
      <c r="CQ22" s="3">
        <f t="shared" si="6"/>
        <v>0</v>
      </c>
      <c r="CR22" s="3">
        <f t="shared" si="6"/>
        <v>0</v>
      </c>
      <c r="CS22" s="3">
        <f t="shared" si="6"/>
        <v>0</v>
      </c>
      <c r="CT22" s="3">
        <f t="shared" si="6"/>
        <v>0</v>
      </c>
      <c r="CU22" s="3">
        <f t="shared" si="6"/>
        <v>0</v>
      </c>
      <c r="CV22" s="3">
        <f t="shared" si="6"/>
        <v>0</v>
      </c>
      <c r="CW22" s="3">
        <f t="shared" si="6"/>
        <v>0</v>
      </c>
      <c r="CX22" s="3">
        <f t="shared" si="6"/>
        <v>0</v>
      </c>
      <c r="CY22" s="3">
        <f t="shared" si="6"/>
        <v>0</v>
      </c>
      <c r="CZ22" s="3">
        <f t="shared" si="6"/>
        <v>0</v>
      </c>
      <c r="DA22" s="3">
        <f t="shared" si="6"/>
        <v>0</v>
      </c>
      <c r="DB22" s="3">
        <f t="shared" si="6"/>
        <v>0</v>
      </c>
      <c r="DC22" s="3">
        <f t="shared" si="6"/>
        <v>0</v>
      </c>
      <c r="DD22" s="3">
        <f t="shared" si="6"/>
        <v>0</v>
      </c>
      <c r="DE22" s="3">
        <f t="shared" si="6"/>
        <v>0</v>
      </c>
      <c r="DF22" s="3">
        <f t="shared" si="6"/>
        <v>0</v>
      </c>
      <c r="DG22" s="3">
        <f t="shared" si="6"/>
        <v>0</v>
      </c>
      <c r="DH22" s="3">
        <f t="shared" si="6"/>
        <v>0</v>
      </c>
      <c r="DI22" s="3">
        <f t="shared" si="6"/>
        <v>0</v>
      </c>
      <c r="DJ22" s="3">
        <f t="shared" si="6"/>
        <v>0</v>
      </c>
      <c r="DK22" s="3">
        <f t="shared" si="6"/>
        <v>0</v>
      </c>
      <c r="DL22" s="3">
        <f t="shared" si="6"/>
        <v>0</v>
      </c>
      <c r="DM22" s="3">
        <f t="shared" si="6"/>
        <v>0</v>
      </c>
      <c r="DN22" s="3">
        <f t="shared" si="6"/>
        <v>0</v>
      </c>
      <c r="DO22" s="3">
        <f t="shared" ref="DO22:FZ22" si="7">DN22*$C$21</f>
        <v>0</v>
      </c>
      <c r="DP22" s="3">
        <f t="shared" si="7"/>
        <v>0</v>
      </c>
      <c r="DQ22" s="3">
        <f t="shared" si="7"/>
        <v>0</v>
      </c>
      <c r="DR22" s="3">
        <f t="shared" si="7"/>
        <v>0</v>
      </c>
      <c r="DS22" s="3">
        <f t="shared" si="7"/>
        <v>0</v>
      </c>
      <c r="DT22" s="3">
        <f t="shared" si="7"/>
        <v>0</v>
      </c>
      <c r="DU22" s="3">
        <f t="shared" si="7"/>
        <v>0</v>
      </c>
      <c r="DV22" s="3">
        <f t="shared" si="7"/>
        <v>0</v>
      </c>
      <c r="DW22" s="3">
        <f t="shared" si="7"/>
        <v>0</v>
      </c>
      <c r="DX22" s="3">
        <f t="shared" si="7"/>
        <v>0</v>
      </c>
      <c r="DY22" s="3">
        <f t="shared" si="7"/>
        <v>0</v>
      </c>
      <c r="DZ22" s="3">
        <f t="shared" si="7"/>
        <v>0</v>
      </c>
      <c r="EA22" s="3">
        <f t="shared" si="7"/>
        <v>0</v>
      </c>
      <c r="EB22" s="3">
        <f t="shared" si="7"/>
        <v>0</v>
      </c>
      <c r="EC22" s="3">
        <f t="shared" si="7"/>
        <v>0</v>
      </c>
      <c r="ED22" s="3">
        <f t="shared" si="7"/>
        <v>0</v>
      </c>
      <c r="EE22" s="3">
        <f t="shared" si="7"/>
        <v>0</v>
      </c>
      <c r="EF22" s="3">
        <f t="shared" si="7"/>
        <v>0</v>
      </c>
      <c r="EG22" s="3">
        <f t="shared" si="7"/>
        <v>0</v>
      </c>
      <c r="EH22" s="3">
        <f t="shared" si="7"/>
        <v>0</v>
      </c>
      <c r="EI22" s="3">
        <f t="shared" si="7"/>
        <v>0</v>
      </c>
      <c r="EJ22" s="3">
        <f t="shared" si="7"/>
        <v>0</v>
      </c>
      <c r="EK22" s="3">
        <f t="shared" si="7"/>
        <v>0</v>
      </c>
      <c r="EL22" s="3">
        <f t="shared" si="7"/>
        <v>0</v>
      </c>
      <c r="EM22" s="3">
        <f t="shared" si="7"/>
        <v>0</v>
      </c>
      <c r="EN22" s="3">
        <f t="shared" si="7"/>
        <v>0</v>
      </c>
      <c r="EO22" s="3">
        <f t="shared" si="7"/>
        <v>0</v>
      </c>
      <c r="EP22" s="3">
        <f t="shared" si="7"/>
        <v>0</v>
      </c>
      <c r="EQ22" s="3">
        <f t="shared" si="7"/>
        <v>0</v>
      </c>
      <c r="ER22" s="3">
        <f t="shared" si="7"/>
        <v>0</v>
      </c>
      <c r="ES22" s="3">
        <f t="shared" si="7"/>
        <v>0</v>
      </c>
      <c r="ET22" s="3">
        <f t="shared" si="7"/>
        <v>0</v>
      </c>
      <c r="EU22" s="3">
        <f t="shared" si="7"/>
        <v>0</v>
      </c>
      <c r="EV22" s="3">
        <f t="shared" si="7"/>
        <v>0</v>
      </c>
      <c r="EW22" s="3">
        <f t="shared" si="7"/>
        <v>0</v>
      </c>
      <c r="EX22" s="3">
        <f t="shared" si="7"/>
        <v>0</v>
      </c>
      <c r="EY22" s="3">
        <f t="shared" si="7"/>
        <v>0</v>
      </c>
      <c r="EZ22" s="3">
        <f t="shared" si="7"/>
        <v>0</v>
      </c>
      <c r="FA22" s="3">
        <f t="shared" si="7"/>
        <v>0</v>
      </c>
      <c r="FB22" s="3">
        <f t="shared" si="7"/>
        <v>0</v>
      </c>
      <c r="FC22" s="3">
        <f t="shared" si="7"/>
        <v>0</v>
      </c>
      <c r="FD22" s="3">
        <f t="shared" si="7"/>
        <v>0</v>
      </c>
      <c r="FE22" s="3">
        <f t="shared" si="7"/>
        <v>0</v>
      </c>
      <c r="FF22" s="3">
        <f t="shared" si="7"/>
        <v>0</v>
      </c>
      <c r="FG22" s="3">
        <f t="shared" si="7"/>
        <v>0</v>
      </c>
      <c r="FH22" s="3">
        <f t="shared" si="7"/>
        <v>0</v>
      </c>
      <c r="FI22" s="3">
        <f t="shared" si="7"/>
        <v>0</v>
      </c>
      <c r="FJ22" s="3">
        <f t="shared" si="7"/>
        <v>0</v>
      </c>
      <c r="FK22" s="3">
        <f t="shared" si="7"/>
        <v>0</v>
      </c>
      <c r="FL22" s="3">
        <f t="shared" si="7"/>
        <v>0</v>
      </c>
      <c r="FM22" s="3">
        <f t="shared" si="7"/>
        <v>0</v>
      </c>
      <c r="FN22" s="3">
        <f t="shared" si="7"/>
        <v>0</v>
      </c>
      <c r="FO22" s="3">
        <f t="shared" si="7"/>
        <v>0</v>
      </c>
      <c r="FP22" s="3">
        <f t="shared" si="7"/>
        <v>0</v>
      </c>
      <c r="FQ22" s="3">
        <f t="shared" si="7"/>
        <v>0</v>
      </c>
      <c r="FR22" s="3">
        <f t="shared" si="7"/>
        <v>0</v>
      </c>
      <c r="FS22" s="3">
        <f t="shared" si="7"/>
        <v>0</v>
      </c>
      <c r="FT22" s="3">
        <f t="shared" si="7"/>
        <v>0</v>
      </c>
      <c r="FU22" s="3">
        <f t="shared" si="7"/>
        <v>0</v>
      </c>
      <c r="FV22" s="3">
        <f t="shared" si="7"/>
        <v>0</v>
      </c>
      <c r="FW22" s="3">
        <f t="shared" si="7"/>
        <v>0</v>
      </c>
      <c r="FX22" s="3">
        <f t="shared" si="7"/>
        <v>0</v>
      </c>
      <c r="FY22" s="3">
        <f t="shared" si="7"/>
        <v>0</v>
      </c>
      <c r="FZ22" s="3">
        <f t="shared" si="7"/>
        <v>0</v>
      </c>
      <c r="GA22" s="3">
        <f t="shared" ref="GA22:II22" si="8">FZ22*$C$21</f>
        <v>0</v>
      </c>
      <c r="GB22" s="3">
        <f t="shared" si="8"/>
        <v>0</v>
      </c>
      <c r="GC22" s="3">
        <f t="shared" si="8"/>
        <v>0</v>
      </c>
      <c r="GD22" s="3">
        <f t="shared" si="8"/>
        <v>0</v>
      </c>
      <c r="GE22" s="3">
        <f t="shared" si="8"/>
        <v>0</v>
      </c>
      <c r="GF22" s="3">
        <f t="shared" si="8"/>
        <v>0</v>
      </c>
      <c r="GG22" s="3">
        <f t="shared" si="8"/>
        <v>0</v>
      </c>
      <c r="GH22" s="3">
        <f t="shared" si="8"/>
        <v>0</v>
      </c>
      <c r="GI22" s="3">
        <f t="shared" si="8"/>
        <v>0</v>
      </c>
      <c r="GJ22" s="3">
        <f t="shared" si="8"/>
        <v>0</v>
      </c>
      <c r="GK22" s="3">
        <f t="shared" si="8"/>
        <v>0</v>
      </c>
      <c r="GL22" s="3">
        <f t="shared" si="8"/>
        <v>0</v>
      </c>
      <c r="GM22" s="3">
        <f t="shared" si="8"/>
        <v>0</v>
      </c>
      <c r="GN22" s="3">
        <f t="shared" si="8"/>
        <v>0</v>
      </c>
      <c r="GO22" s="3">
        <f t="shared" si="8"/>
        <v>0</v>
      </c>
      <c r="GP22" s="3">
        <f t="shared" si="8"/>
        <v>0</v>
      </c>
      <c r="GQ22" s="3">
        <f t="shared" si="8"/>
        <v>0</v>
      </c>
      <c r="GR22" s="3">
        <f t="shared" si="8"/>
        <v>0</v>
      </c>
      <c r="GS22" s="3">
        <f t="shared" si="8"/>
        <v>0</v>
      </c>
      <c r="GT22" s="3">
        <f t="shared" si="8"/>
        <v>0</v>
      </c>
      <c r="GU22" s="3">
        <f t="shared" si="8"/>
        <v>0</v>
      </c>
      <c r="GV22" s="3">
        <f t="shared" si="8"/>
        <v>0</v>
      </c>
      <c r="GW22" s="3">
        <f t="shared" si="8"/>
        <v>0</v>
      </c>
      <c r="GX22" s="3">
        <f t="shared" si="8"/>
        <v>0</v>
      </c>
      <c r="GY22" s="3">
        <f t="shared" si="8"/>
        <v>0</v>
      </c>
      <c r="GZ22" s="3">
        <f t="shared" si="8"/>
        <v>0</v>
      </c>
      <c r="HA22" s="3">
        <f t="shared" si="8"/>
        <v>0</v>
      </c>
      <c r="HB22" s="3">
        <f t="shared" si="8"/>
        <v>0</v>
      </c>
      <c r="HC22" s="3">
        <f t="shared" si="8"/>
        <v>0</v>
      </c>
      <c r="HD22" s="3">
        <f t="shared" si="8"/>
        <v>0</v>
      </c>
      <c r="HE22" s="3">
        <f t="shared" si="8"/>
        <v>0</v>
      </c>
      <c r="HF22" s="3">
        <f t="shared" si="8"/>
        <v>0</v>
      </c>
      <c r="HG22" s="3">
        <f t="shared" si="8"/>
        <v>0</v>
      </c>
      <c r="HH22" s="3">
        <f t="shared" si="8"/>
        <v>0</v>
      </c>
      <c r="HI22" s="3">
        <f t="shared" si="8"/>
        <v>0</v>
      </c>
      <c r="HJ22" s="3">
        <f t="shared" si="8"/>
        <v>0</v>
      </c>
      <c r="HK22" s="3">
        <f t="shared" si="8"/>
        <v>0</v>
      </c>
      <c r="HL22" s="3">
        <f t="shared" si="8"/>
        <v>0</v>
      </c>
      <c r="HM22" s="3">
        <f t="shared" si="8"/>
        <v>0</v>
      </c>
      <c r="HN22" s="3">
        <f t="shared" si="8"/>
        <v>0</v>
      </c>
      <c r="HO22" s="3">
        <f t="shared" si="8"/>
        <v>0</v>
      </c>
      <c r="HP22" s="3">
        <f t="shared" si="8"/>
        <v>0</v>
      </c>
      <c r="HQ22" s="3">
        <f t="shared" si="8"/>
        <v>0</v>
      </c>
      <c r="HR22" s="3">
        <f t="shared" si="8"/>
        <v>0</v>
      </c>
      <c r="HS22" s="3">
        <f t="shared" si="8"/>
        <v>0</v>
      </c>
      <c r="HT22" s="3">
        <f t="shared" si="8"/>
        <v>0</v>
      </c>
      <c r="HU22" s="3">
        <f t="shared" si="8"/>
        <v>0</v>
      </c>
      <c r="HV22" s="3">
        <f t="shared" si="8"/>
        <v>0</v>
      </c>
      <c r="HW22" s="3">
        <f t="shared" si="8"/>
        <v>0</v>
      </c>
      <c r="HX22" s="3">
        <f t="shared" si="8"/>
        <v>0</v>
      </c>
      <c r="HY22" s="3">
        <f t="shared" si="8"/>
        <v>0</v>
      </c>
      <c r="HZ22" s="3">
        <f t="shared" si="8"/>
        <v>0</v>
      </c>
      <c r="IA22" s="3">
        <f t="shared" si="8"/>
        <v>0</v>
      </c>
      <c r="IB22" s="3">
        <f t="shared" si="8"/>
        <v>0</v>
      </c>
      <c r="IC22" s="3">
        <f t="shared" si="8"/>
        <v>0</v>
      </c>
      <c r="ID22" s="3">
        <f t="shared" si="8"/>
        <v>0</v>
      </c>
      <c r="IE22" s="3">
        <f t="shared" si="8"/>
        <v>0</v>
      </c>
      <c r="IF22" s="3">
        <f t="shared" si="8"/>
        <v>0</v>
      </c>
      <c r="IG22" s="3">
        <f t="shared" si="8"/>
        <v>0</v>
      </c>
      <c r="IH22" s="3">
        <f t="shared" si="8"/>
        <v>0</v>
      </c>
      <c r="II22" s="3">
        <f t="shared" si="8"/>
        <v>0</v>
      </c>
    </row>
    <row r="23" spans="1:243" ht="15.75" thickBot="1">
      <c r="B23" s="24" t="s">
        <v>421</v>
      </c>
      <c r="C23" s="484"/>
      <c r="D23" s="6">
        <f t="shared" ref="D23:BB23" si="9">$D$10*D22</f>
        <v>0</v>
      </c>
      <c r="E23" s="6">
        <f t="shared" si="9"/>
        <v>0</v>
      </c>
      <c r="F23" s="6">
        <f t="shared" si="9"/>
        <v>0</v>
      </c>
      <c r="G23" s="6">
        <f t="shared" si="9"/>
        <v>0</v>
      </c>
      <c r="H23" s="6">
        <f t="shared" si="9"/>
        <v>0</v>
      </c>
      <c r="I23" s="6">
        <f t="shared" si="9"/>
        <v>0</v>
      </c>
      <c r="J23" s="6">
        <f t="shared" si="9"/>
        <v>0</v>
      </c>
      <c r="K23" s="6">
        <f t="shared" si="9"/>
        <v>0</v>
      </c>
      <c r="L23" s="6">
        <f t="shared" si="9"/>
        <v>0</v>
      </c>
      <c r="M23" s="6">
        <f t="shared" si="9"/>
        <v>0</v>
      </c>
      <c r="N23" s="6">
        <f t="shared" si="9"/>
        <v>0</v>
      </c>
      <c r="O23" s="6">
        <f t="shared" si="9"/>
        <v>0</v>
      </c>
      <c r="P23" s="6">
        <f t="shared" si="9"/>
        <v>0</v>
      </c>
      <c r="Q23" s="6">
        <f t="shared" si="9"/>
        <v>0</v>
      </c>
      <c r="R23" s="6">
        <f t="shared" si="9"/>
        <v>0</v>
      </c>
      <c r="S23" s="6">
        <f t="shared" si="9"/>
        <v>0</v>
      </c>
      <c r="T23" s="6">
        <f t="shared" si="9"/>
        <v>0</v>
      </c>
      <c r="U23" s="6">
        <f t="shared" si="9"/>
        <v>0</v>
      </c>
      <c r="V23" s="6">
        <f t="shared" si="9"/>
        <v>0</v>
      </c>
      <c r="W23" s="6">
        <f t="shared" si="9"/>
        <v>0</v>
      </c>
      <c r="X23" s="6">
        <f t="shared" si="9"/>
        <v>0</v>
      </c>
      <c r="Y23" s="6">
        <f t="shared" si="9"/>
        <v>0</v>
      </c>
      <c r="Z23" s="6">
        <f t="shared" si="9"/>
        <v>0</v>
      </c>
      <c r="AA23" s="6">
        <f t="shared" si="9"/>
        <v>0</v>
      </c>
      <c r="AB23" s="6">
        <f t="shared" si="9"/>
        <v>0</v>
      </c>
      <c r="AC23" s="6">
        <f t="shared" si="9"/>
        <v>0</v>
      </c>
      <c r="AD23" s="6">
        <f t="shared" si="9"/>
        <v>0</v>
      </c>
      <c r="AE23" s="6">
        <f t="shared" si="9"/>
        <v>0</v>
      </c>
      <c r="AF23" s="6">
        <f t="shared" si="9"/>
        <v>0</v>
      </c>
      <c r="AG23" s="6">
        <f t="shared" si="9"/>
        <v>0</v>
      </c>
      <c r="AH23" s="6">
        <f t="shared" si="9"/>
        <v>0</v>
      </c>
      <c r="AI23" s="6">
        <f t="shared" si="9"/>
        <v>0</v>
      </c>
      <c r="AJ23" s="6">
        <f t="shared" si="9"/>
        <v>0</v>
      </c>
      <c r="AK23" s="6">
        <f t="shared" si="9"/>
        <v>0</v>
      </c>
      <c r="AL23" s="6">
        <f t="shared" si="9"/>
        <v>0</v>
      </c>
      <c r="AM23" s="6">
        <f t="shared" si="9"/>
        <v>0</v>
      </c>
      <c r="AN23" s="6">
        <f t="shared" si="9"/>
        <v>0</v>
      </c>
      <c r="AO23" s="6">
        <f t="shared" si="9"/>
        <v>0</v>
      </c>
      <c r="AP23" s="6">
        <f t="shared" si="9"/>
        <v>0</v>
      </c>
      <c r="AQ23" s="6">
        <f t="shared" si="9"/>
        <v>0</v>
      </c>
      <c r="AR23" s="6">
        <f t="shared" si="9"/>
        <v>0</v>
      </c>
      <c r="AS23" s="6">
        <f t="shared" si="9"/>
        <v>0</v>
      </c>
      <c r="AT23" s="6">
        <f t="shared" si="9"/>
        <v>0</v>
      </c>
      <c r="AU23" s="6">
        <f t="shared" si="9"/>
        <v>0</v>
      </c>
      <c r="AV23" s="6">
        <f t="shared" si="9"/>
        <v>0</v>
      </c>
      <c r="AW23" s="6">
        <f t="shared" si="9"/>
        <v>0</v>
      </c>
      <c r="AX23" s="6">
        <f t="shared" si="9"/>
        <v>0</v>
      </c>
      <c r="AY23" s="6">
        <f t="shared" si="9"/>
        <v>0</v>
      </c>
      <c r="AZ23" s="6">
        <f t="shared" si="9"/>
        <v>0</v>
      </c>
      <c r="BA23" s="6">
        <f t="shared" si="9"/>
        <v>0</v>
      </c>
      <c r="BB23" s="7">
        <f t="shared" si="9"/>
        <v>0</v>
      </c>
      <c r="BC23" s="3" t="e">
        <f>#REF!*BC22</f>
        <v>#REF!</v>
      </c>
      <c r="BD23" s="3" t="e">
        <f>#REF!*BD22</f>
        <v>#REF!</v>
      </c>
      <c r="BE23" s="3" t="e">
        <f>#REF!*BE22</f>
        <v>#REF!</v>
      </c>
      <c r="BF23" s="3" t="e">
        <f>#REF!*BF22</f>
        <v>#REF!</v>
      </c>
      <c r="BG23" s="3" t="e">
        <f>#REF!*BG22</f>
        <v>#REF!</v>
      </c>
      <c r="BH23" s="3" t="e">
        <f>#REF!*BH22</f>
        <v>#REF!</v>
      </c>
      <c r="BI23" s="3" t="e">
        <f>#REF!*BI22</f>
        <v>#REF!</v>
      </c>
      <c r="BJ23" s="3" t="e">
        <f>#REF!*BJ22</f>
        <v>#REF!</v>
      </c>
      <c r="BK23" s="3" t="e">
        <f>#REF!*BK22</f>
        <v>#REF!</v>
      </c>
      <c r="BL23" s="3" t="e">
        <f>#REF!*BL22</f>
        <v>#REF!</v>
      </c>
      <c r="BM23" s="3" t="e">
        <f>#REF!*BM22</f>
        <v>#REF!</v>
      </c>
      <c r="BN23" s="3" t="e">
        <f>#REF!*BN22</f>
        <v>#REF!</v>
      </c>
      <c r="BO23" s="3" t="e">
        <f>#REF!*BO22</f>
        <v>#REF!</v>
      </c>
      <c r="BP23" s="3" t="e">
        <f>#REF!*BP22</f>
        <v>#REF!</v>
      </c>
      <c r="BQ23" s="3" t="e">
        <f>#REF!*BQ22</f>
        <v>#REF!</v>
      </c>
      <c r="BR23" s="3" t="e">
        <f>#REF!*BR22</f>
        <v>#REF!</v>
      </c>
      <c r="BS23" s="3" t="e">
        <f>#REF!*BS22</f>
        <v>#REF!</v>
      </c>
      <c r="BT23" s="3" t="e">
        <f>#REF!*BT22</f>
        <v>#REF!</v>
      </c>
      <c r="BU23" s="3" t="e">
        <f>#REF!*BU22</f>
        <v>#REF!</v>
      </c>
      <c r="BV23" s="3" t="e">
        <f>#REF!*BV22</f>
        <v>#REF!</v>
      </c>
      <c r="BW23" s="3" t="e">
        <f>#REF!*BW22</f>
        <v>#REF!</v>
      </c>
      <c r="BX23" s="3" t="e">
        <f>#REF!*BX22</f>
        <v>#REF!</v>
      </c>
      <c r="BY23" s="3" t="e">
        <f>#REF!*BY22</f>
        <v>#REF!</v>
      </c>
      <c r="BZ23" s="3" t="e">
        <f>#REF!*BZ22</f>
        <v>#REF!</v>
      </c>
      <c r="CA23" s="3" t="e">
        <f>#REF!*CA22</f>
        <v>#REF!</v>
      </c>
      <c r="CB23" s="3" t="e">
        <f>#REF!*CB22</f>
        <v>#REF!</v>
      </c>
      <c r="CC23" s="3" t="e">
        <f>#REF!*CC22</f>
        <v>#REF!</v>
      </c>
      <c r="CD23" s="3" t="e">
        <f>#REF!*CD22</f>
        <v>#REF!</v>
      </c>
      <c r="CE23" s="3" t="e">
        <f>#REF!*CE22</f>
        <v>#REF!</v>
      </c>
      <c r="CF23" s="3" t="e">
        <f>#REF!*CF22</f>
        <v>#REF!</v>
      </c>
      <c r="CG23" s="3" t="e">
        <f>#REF!*CG22</f>
        <v>#REF!</v>
      </c>
      <c r="CH23" s="3" t="e">
        <f>#REF!*CH22</f>
        <v>#REF!</v>
      </c>
      <c r="CI23" s="3" t="e">
        <f>#REF!*CI22</f>
        <v>#REF!</v>
      </c>
      <c r="CJ23" s="3" t="e">
        <f>#REF!*CJ22</f>
        <v>#REF!</v>
      </c>
      <c r="CK23" s="3" t="e">
        <f>#REF!*CK22</f>
        <v>#REF!</v>
      </c>
      <c r="CL23" s="3" t="e">
        <f>#REF!*CL22</f>
        <v>#REF!</v>
      </c>
      <c r="CM23" s="3" t="e">
        <f>#REF!*CM22</f>
        <v>#REF!</v>
      </c>
      <c r="CN23" s="3" t="e">
        <f>#REF!*CN22</f>
        <v>#REF!</v>
      </c>
      <c r="CO23" s="3" t="e">
        <f>#REF!*CO22</f>
        <v>#REF!</v>
      </c>
      <c r="CP23" s="3" t="e">
        <f>#REF!*CP22</f>
        <v>#REF!</v>
      </c>
      <c r="CQ23" s="3" t="e">
        <f>#REF!*CQ22</f>
        <v>#REF!</v>
      </c>
      <c r="CR23" s="3" t="e">
        <f>#REF!*CR22</f>
        <v>#REF!</v>
      </c>
      <c r="CS23" s="3" t="e">
        <f>#REF!*CS22</f>
        <v>#REF!</v>
      </c>
      <c r="CT23" s="3" t="e">
        <f>#REF!*CT22</f>
        <v>#REF!</v>
      </c>
      <c r="CU23" s="3" t="e">
        <f>#REF!*CU22</f>
        <v>#REF!</v>
      </c>
      <c r="CV23" s="3" t="e">
        <f>#REF!*CV22</f>
        <v>#REF!</v>
      </c>
      <c r="CW23" s="3" t="e">
        <f>#REF!*CW22</f>
        <v>#REF!</v>
      </c>
      <c r="CX23" s="3" t="e">
        <f>#REF!*CX22</f>
        <v>#REF!</v>
      </c>
      <c r="CY23" s="3" t="e">
        <f>#REF!*CY22</f>
        <v>#REF!</v>
      </c>
      <c r="CZ23" s="3" t="e">
        <f>#REF!*CZ22</f>
        <v>#REF!</v>
      </c>
      <c r="DA23" s="3" t="e">
        <f>#REF!*DA22</f>
        <v>#REF!</v>
      </c>
      <c r="DB23" s="3" t="e">
        <f>#REF!*DB22</f>
        <v>#REF!</v>
      </c>
      <c r="DC23" s="3" t="e">
        <f>#REF!*DC22</f>
        <v>#REF!</v>
      </c>
      <c r="DD23" s="3" t="e">
        <f>#REF!*DD22</f>
        <v>#REF!</v>
      </c>
      <c r="DE23" s="3" t="e">
        <f>#REF!*DE22</f>
        <v>#REF!</v>
      </c>
      <c r="DF23" s="3" t="e">
        <f>#REF!*DF22</f>
        <v>#REF!</v>
      </c>
      <c r="DG23" s="3" t="e">
        <f>#REF!*DG22</f>
        <v>#REF!</v>
      </c>
      <c r="DH23" s="3" t="e">
        <f>#REF!*DH22</f>
        <v>#REF!</v>
      </c>
      <c r="DI23" s="3" t="e">
        <f>#REF!*DI22</f>
        <v>#REF!</v>
      </c>
      <c r="DJ23" s="3" t="e">
        <f>#REF!*DJ22</f>
        <v>#REF!</v>
      </c>
      <c r="DK23" s="3" t="e">
        <f>#REF!*DK22</f>
        <v>#REF!</v>
      </c>
      <c r="DL23" s="3" t="e">
        <f>#REF!*DL22</f>
        <v>#REF!</v>
      </c>
      <c r="DM23" s="3" t="e">
        <f>#REF!*DM22</f>
        <v>#REF!</v>
      </c>
      <c r="DN23" s="3" t="e">
        <f>#REF!*DN22</f>
        <v>#REF!</v>
      </c>
      <c r="DO23" s="3" t="e">
        <f>#REF!*DO22</f>
        <v>#REF!</v>
      </c>
      <c r="DP23" s="3" t="e">
        <f>#REF!*DP22</f>
        <v>#REF!</v>
      </c>
      <c r="DQ23" s="3" t="e">
        <f>#REF!*DQ22</f>
        <v>#REF!</v>
      </c>
      <c r="DR23" s="3" t="e">
        <f>#REF!*DR22</f>
        <v>#REF!</v>
      </c>
      <c r="DS23" s="3" t="e">
        <f>#REF!*DS22</f>
        <v>#REF!</v>
      </c>
      <c r="DT23" s="3" t="e">
        <f>#REF!*DT22</f>
        <v>#REF!</v>
      </c>
      <c r="DU23" s="3" t="e">
        <f>#REF!*DU22</f>
        <v>#REF!</v>
      </c>
      <c r="DV23" s="3" t="e">
        <f>#REF!*DV22</f>
        <v>#REF!</v>
      </c>
      <c r="DW23" s="3" t="e">
        <f>#REF!*DW22</f>
        <v>#REF!</v>
      </c>
      <c r="DX23" s="3" t="e">
        <f>#REF!*DX22</f>
        <v>#REF!</v>
      </c>
      <c r="DY23" s="3" t="e">
        <f>#REF!*DY22</f>
        <v>#REF!</v>
      </c>
      <c r="DZ23" s="3" t="e">
        <f>#REF!*DZ22</f>
        <v>#REF!</v>
      </c>
      <c r="EA23" s="3" t="e">
        <f>#REF!*EA22</f>
        <v>#REF!</v>
      </c>
      <c r="EB23" s="3" t="e">
        <f>#REF!*EB22</f>
        <v>#REF!</v>
      </c>
      <c r="EC23" s="3" t="e">
        <f>#REF!*EC22</f>
        <v>#REF!</v>
      </c>
      <c r="ED23" s="3" t="e">
        <f>#REF!*ED22</f>
        <v>#REF!</v>
      </c>
      <c r="EE23" s="3" t="e">
        <f>#REF!*EE22</f>
        <v>#REF!</v>
      </c>
      <c r="EF23" s="3" t="e">
        <f>#REF!*EF22</f>
        <v>#REF!</v>
      </c>
      <c r="EG23" s="3" t="e">
        <f>#REF!*EG22</f>
        <v>#REF!</v>
      </c>
      <c r="EH23" s="3" t="e">
        <f>#REF!*EH22</f>
        <v>#REF!</v>
      </c>
      <c r="EI23" s="3" t="e">
        <f>#REF!*EI22</f>
        <v>#REF!</v>
      </c>
      <c r="EJ23" s="3" t="e">
        <f>#REF!*EJ22</f>
        <v>#REF!</v>
      </c>
      <c r="EK23" s="3" t="e">
        <f>#REF!*EK22</f>
        <v>#REF!</v>
      </c>
      <c r="EL23" s="3" t="e">
        <f>#REF!*EL22</f>
        <v>#REF!</v>
      </c>
      <c r="EM23" s="3" t="e">
        <f>#REF!*EM22</f>
        <v>#REF!</v>
      </c>
      <c r="EN23" s="3" t="e">
        <f>#REF!*EN22</f>
        <v>#REF!</v>
      </c>
      <c r="EO23" s="3" t="e">
        <f>#REF!*EO22</f>
        <v>#REF!</v>
      </c>
      <c r="EP23" s="3" t="e">
        <f>#REF!*EP22</f>
        <v>#REF!</v>
      </c>
      <c r="EQ23" s="3" t="e">
        <f>#REF!*EQ22</f>
        <v>#REF!</v>
      </c>
      <c r="ER23" s="3" t="e">
        <f>#REF!*ER22</f>
        <v>#REF!</v>
      </c>
      <c r="ES23" s="3" t="e">
        <f>#REF!*ES22</f>
        <v>#REF!</v>
      </c>
      <c r="ET23" s="3" t="e">
        <f>#REF!*ET22</f>
        <v>#REF!</v>
      </c>
      <c r="EU23" s="3" t="e">
        <f>#REF!*EU22</f>
        <v>#REF!</v>
      </c>
      <c r="EV23" s="3" t="e">
        <f>#REF!*EV22</f>
        <v>#REF!</v>
      </c>
      <c r="EW23" s="3" t="e">
        <f>#REF!*EW22</f>
        <v>#REF!</v>
      </c>
      <c r="EX23" s="3" t="e">
        <f>#REF!*EX22</f>
        <v>#REF!</v>
      </c>
      <c r="EY23" s="3" t="e">
        <f>#REF!*EY22</f>
        <v>#REF!</v>
      </c>
      <c r="EZ23" s="3" t="e">
        <f>#REF!*EZ22</f>
        <v>#REF!</v>
      </c>
      <c r="FA23" s="3" t="e">
        <f>#REF!*FA22</f>
        <v>#REF!</v>
      </c>
      <c r="FB23" s="3" t="e">
        <f>#REF!*FB22</f>
        <v>#REF!</v>
      </c>
      <c r="FC23" s="3" t="e">
        <f>#REF!*FC22</f>
        <v>#REF!</v>
      </c>
      <c r="FD23" s="3" t="e">
        <f>#REF!*FD22</f>
        <v>#REF!</v>
      </c>
      <c r="FE23" s="3" t="e">
        <f>#REF!*FE22</f>
        <v>#REF!</v>
      </c>
      <c r="FF23" s="3" t="e">
        <f>#REF!*FF22</f>
        <v>#REF!</v>
      </c>
      <c r="FG23" s="3" t="e">
        <f>#REF!*FG22</f>
        <v>#REF!</v>
      </c>
      <c r="FH23" s="3" t="e">
        <f>#REF!*FH22</f>
        <v>#REF!</v>
      </c>
      <c r="FI23" s="3" t="e">
        <f>#REF!*FI22</f>
        <v>#REF!</v>
      </c>
      <c r="FJ23" s="3" t="e">
        <f>#REF!*FJ22</f>
        <v>#REF!</v>
      </c>
      <c r="FK23" s="3" t="e">
        <f>#REF!*FK22</f>
        <v>#REF!</v>
      </c>
      <c r="FL23" s="3" t="e">
        <f>#REF!*FL22</f>
        <v>#REF!</v>
      </c>
      <c r="FM23" s="3" t="e">
        <f>#REF!*FM22</f>
        <v>#REF!</v>
      </c>
      <c r="FN23" s="3" t="e">
        <f>#REF!*FN22</f>
        <v>#REF!</v>
      </c>
      <c r="FO23" s="3" t="e">
        <f>#REF!*FO22</f>
        <v>#REF!</v>
      </c>
      <c r="FP23" s="3" t="e">
        <f>#REF!*FP22</f>
        <v>#REF!</v>
      </c>
      <c r="FQ23" s="3" t="e">
        <f>#REF!*FQ22</f>
        <v>#REF!</v>
      </c>
      <c r="FR23" s="3" t="e">
        <f>#REF!*FR22</f>
        <v>#REF!</v>
      </c>
      <c r="FS23" s="3" t="e">
        <f>#REF!*FS22</f>
        <v>#REF!</v>
      </c>
      <c r="FT23" s="3" t="e">
        <f>#REF!*FT22</f>
        <v>#REF!</v>
      </c>
      <c r="FU23" s="3" t="e">
        <f>#REF!*FU22</f>
        <v>#REF!</v>
      </c>
      <c r="FV23" s="3" t="e">
        <f>#REF!*FV22</f>
        <v>#REF!</v>
      </c>
      <c r="FW23" s="3" t="e">
        <f>#REF!*FW22</f>
        <v>#REF!</v>
      </c>
      <c r="FX23" s="3" t="e">
        <f>#REF!*FX22</f>
        <v>#REF!</v>
      </c>
      <c r="FY23" s="3" t="e">
        <f>#REF!*FY22</f>
        <v>#REF!</v>
      </c>
      <c r="FZ23" s="3" t="e">
        <f>#REF!*FZ22</f>
        <v>#REF!</v>
      </c>
      <c r="GA23" s="3" t="e">
        <f>#REF!*GA22</f>
        <v>#REF!</v>
      </c>
      <c r="GB23" s="3" t="e">
        <f>#REF!*GB22</f>
        <v>#REF!</v>
      </c>
      <c r="GC23" s="3" t="e">
        <f>#REF!*GC22</f>
        <v>#REF!</v>
      </c>
      <c r="GD23" s="3" t="e">
        <f>#REF!*GD22</f>
        <v>#REF!</v>
      </c>
      <c r="GE23" s="3" t="e">
        <f>#REF!*GE22</f>
        <v>#REF!</v>
      </c>
      <c r="GF23" s="3" t="e">
        <f>#REF!*GF22</f>
        <v>#REF!</v>
      </c>
      <c r="GG23" s="3" t="e">
        <f>#REF!*GG22</f>
        <v>#REF!</v>
      </c>
      <c r="GH23" s="3" t="e">
        <f>#REF!*GH22</f>
        <v>#REF!</v>
      </c>
      <c r="GI23" s="3" t="e">
        <f>#REF!*GI22</f>
        <v>#REF!</v>
      </c>
      <c r="GJ23" s="3" t="e">
        <f>#REF!*GJ22</f>
        <v>#REF!</v>
      </c>
      <c r="GK23" s="3" t="e">
        <f>#REF!*GK22</f>
        <v>#REF!</v>
      </c>
      <c r="GL23" s="3" t="e">
        <f>#REF!*GL22</f>
        <v>#REF!</v>
      </c>
      <c r="GM23" s="3" t="e">
        <f>#REF!*GM22</f>
        <v>#REF!</v>
      </c>
      <c r="GN23" s="3" t="e">
        <f>#REF!*GN22</f>
        <v>#REF!</v>
      </c>
      <c r="GO23" s="3" t="e">
        <f>#REF!*GO22</f>
        <v>#REF!</v>
      </c>
      <c r="GP23" s="3" t="e">
        <f>#REF!*GP22</f>
        <v>#REF!</v>
      </c>
      <c r="GQ23" s="3" t="e">
        <f>#REF!*GQ22</f>
        <v>#REF!</v>
      </c>
      <c r="GR23" s="3" t="e">
        <f>#REF!*GR22</f>
        <v>#REF!</v>
      </c>
      <c r="GS23" s="3" t="e">
        <f>#REF!*GS22</f>
        <v>#REF!</v>
      </c>
      <c r="GT23" s="3" t="e">
        <f>#REF!*GT22</f>
        <v>#REF!</v>
      </c>
      <c r="GU23" s="3" t="e">
        <f>#REF!*GU22</f>
        <v>#REF!</v>
      </c>
      <c r="GV23" s="3" t="e">
        <f>#REF!*GV22</f>
        <v>#REF!</v>
      </c>
      <c r="GW23" s="3" t="e">
        <f>#REF!*GW22</f>
        <v>#REF!</v>
      </c>
      <c r="GX23" s="3" t="e">
        <f>#REF!*GX22</f>
        <v>#REF!</v>
      </c>
      <c r="GY23" s="3" t="e">
        <f>#REF!*GY22</f>
        <v>#REF!</v>
      </c>
      <c r="GZ23" s="3" t="e">
        <f>#REF!*GZ22</f>
        <v>#REF!</v>
      </c>
      <c r="HA23" s="3" t="e">
        <f>#REF!*HA22</f>
        <v>#REF!</v>
      </c>
      <c r="HB23" s="3" t="e">
        <f>#REF!*HB22</f>
        <v>#REF!</v>
      </c>
      <c r="HC23" s="3" t="e">
        <f>#REF!*HC22</f>
        <v>#REF!</v>
      </c>
      <c r="HD23" s="3" t="e">
        <f>#REF!*HD22</f>
        <v>#REF!</v>
      </c>
      <c r="HE23" s="3" t="e">
        <f>#REF!*HE22</f>
        <v>#REF!</v>
      </c>
      <c r="HF23" s="3" t="e">
        <f>#REF!*HF22</f>
        <v>#REF!</v>
      </c>
      <c r="HG23" s="3" t="e">
        <f>#REF!*HG22</f>
        <v>#REF!</v>
      </c>
      <c r="HH23" s="3" t="e">
        <f>#REF!*HH22</f>
        <v>#REF!</v>
      </c>
      <c r="HI23" s="3" t="e">
        <f>#REF!*HI22</f>
        <v>#REF!</v>
      </c>
      <c r="HJ23" s="3" t="e">
        <f>#REF!*HJ22</f>
        <v>#REF!</v>
      </c>
      <c r="HK23" s="3" t="e">
        <f>#REF!*HK22</f>
        <v>#REF!</v>
      </c>
      <c r="HL23" s="3" t="e">
        <f>#REF!*HL22</f>
        <v>#REF!</v>
      </c>
      <c r="HM23" s="3" t="e">
        <f>#REF!*HM22</f>
        <v>#REF!</v>
      </c>
      <c r="HN23" s="3" t="e">
        <f>#REF!*HN22</f>
        <v>#REF!</v>
      </c>
      <c r="HO23" s="3" t="e">
        <f>#REF!*HO22</f>
        <v>#REF!</v>
      </c>
      <c r="HP23" s="3" t="e">
        <f>#REF!*HP22</f>
        <v>#REF!</v>
      </c>
      <c r="HQ23" s="3" t="e">
        <f>#REF!*HQ22</f>
        <v>#REF!</v>
      </c>
      <c r="HR23" s="3" t="e">
        <f>#REF!*HR22</f>
        <v>#REF!</v>
      </c>
      <c r="HS23" s="3" t="e">
        <f>#REF!*HS22</f>
        <v>#REF!</v>
      </c>
      <c r="HT23" s="3" t="e">
        <f>#REF!*HT22</f>
        <v>#REF!</v>
      </c>
      <c r="HU23" s="3" t="e">
        <f>#REF!*HU22</f>
        <v>#REF!</v>
      </c>
      <c r="HV23" s="3" t="e">
        <f>#REF!*HV22</f>
        <v>#REF!</v>
      </c>
      <c r="HW23" s="3" t="e">
        <f>#REF!*HW22</f>
        <v>#REF!</v>
      </c>
      <c r="HX23" s="3" t="e">
        <f>#REF!*HX22</f>
        <v>#REF!</v>
      </c>
      <c r="HY23" s="3" t="e">
        <f>#REF!*HY22</f>
        <v>#REF!</v>
      </c>
      <c r="HZ23" s="3" t="e">
        <f>#REF!*HZ22</f>
        <v>#REF!</v>
      </c>
      <c r="IA23" s="3" t="e">
        <f>#REF!*IA22</f>
        <v>#REF!</v>
      </c>
      <c r="IB23" s="3" t="e">
        <f>#REF!*IB22</f>
        <v>#REF!</v>
      </c>
      <c r="IC23" s="3" t="e">
        <f>#REF!*IC22</f>
        <v>#REF!</v>
      </c>
      <c r="ID23" s="3" t="e">
        <f>#REF!*ID22</f>
        <v>#REF!</v>
      </c>
      <c r="IE23" s="3" t="e">
        <f>#REF!*IE22</f>
        <v>#REF!</v>
      </c>
      <c r="IF23" s="3" t="e">
        <f>#REF!*IF22</f>
        <v>#REF!</v>
      </c>
      <c r="IG23" s="3" t="e">
        <f>#REF!*IG22</f>
        <v>#REF!</v>
      </c>
      <c r="IH23" s="3" t="e">
        <f>#REF!*IH22</f>
        <v>#REF!</v>
      </c>
      <c r="II23" s="3" t="e">
        <f>#REF!*II22</f>
        <v>#REF!</v>
      </c>
    </row>
    <row r="24" spans="1:243" s="13" customFormat="1" ht="12.75" customHeight="1">
      <c r="B24" s="27"/>
      <c r="C24" s="481"/>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row>
    <row r="25" spans="1:243" s="17" customFormat="1" ht="15.75" thickBot="1">
      <c r="B25" s="23"/>
      <c r="D25" s="8" t="s">
        <v>2</v>
      </c>
      <c r="E25" s="8" t="s">
        <v>1</v>
      </c>
      <c r="F25" s="8" t="s">
        <v>3</v>
      </c>
      <c r="G25" s="8" t="s">
        <v>4</v>
      </c>
      <c r="H25" s="8" t="s">
        <v>5</v>
      </c>
      <c r="I25" s="8" t="s">
        <v>6</v>
      </c>
      <c r="J25" s="8" t="s">
        <v>7</v>
      </c>
      <c r="K25" s="8" t="s">
        <v>8</v>
      </c>
      <c r="L25" s="8" t="s">
        <v>9</v>
      </c>
      <c r="M25" s="8" t="s">
        <v>10</v>
      </c>
      <c r="N25" s="8" t="s">
        <v>11</v>
      </c>
      <c r="O25" s="8" t="s">
        <v>12</v>
      </c>
      <c r="P25" s="8" t="s">
        <v>13</v>
      </c>
      <c r="Q25" s="8" t="s">
        <v>14</v>
      </c>
      <c r="R25" s="8" t="s">
        <v>15</v>
      </c>
      <c r="S25" s="8" t="s">
        <v>16</v>
      </c>
      <c r="T25" s="8" t="s">
        <v>17</v>
      </c>
      <c r="U25" s="8" t="s">
        <v>18</v>
      </c>
      <c r="V25" s="8" t="s">
        <v>19</v>
      </c>
      <c r="W25" s="8" t="s">
        <v>20</v>
      </c>
      <c r="X25" s="8" t="s">
        <v>21</v>
      </c>
      <c r="Y25" s="8" t="s">
        <v>22</v>
      </c>
      <c r="Z25" s="8" t="s">
        <v>23</v>
      </c>
      <c r="AA25" s="8" t="s">
        <v>24</v>
      </c>
      <c r="AB25" s="8" t="s">
        <v>25</v>
      </c>
      <c r="AC25" s="8" t="s">
        <v>26</v>
      </c>
      <c r="AD25" s="8" t="s">
        <v>27</v>
      </c>
      <c r="AE25" s="8" t="s">
        <v>28</v>
      </c>
      <c r="AF25" s="8" t="s">
        <v>29</v>
      </c>
      <c r="AG25" s="8" t="s">
        <v>30</v>
      </c>
      <c r="AH25" s="8" t="s">
        <v>31</v>
      </c>
      <c r="AI25" s="8" t="s">
        <v>32</v>
      </c>
      <c r="AJ25" s="8" t="s">
        <v>33</v>
      </c>
      <c r="AK25" s="8" t="s">
        <v>34</v>
      </c>
      <c r="AL25" s="8" t="s">
        <v>35</v>
      </c>
      <c r="AM25" s="8" t="s">
        <v>36</v>
      </c>
      <c r="AN25" s="8" t="s">
        <v>37</v>
      </c>
      <c r="AO25" s="8" t="s">
        <v>38</v>
      </c>
      <c r="AP25" s="8" t="s">
        <v>39</v>
      </c>
      <c r="AQ25" s="8" t="s">
        <v>40</v>
      </c>
      <c r="AR25" s="8" t="s">
        <v>41</v>
      </c>
      <c r="AS25" s="8" t="s">
        <v>42</v>
      </c>
      <c r="AT25" s="8" t="s">
        <v>43</v>
      </c>
      <c r="AU25" s="8" t="s">
        <v>44</v>
      </c>
      <c r="AV25" s="8" t="s">
        <v>45</v>
      </c>
      <c r="AW25" s="8" t="s">
        <v>46</v>
      </c>
      <c r="AX25" s="8" t="s">
        <v>47</v>
      </c>
      <c r="AY25" s="8" t="s">
        <v>48</v>
      </c>
      <c r="AZ25" s="8" t="s">
        <v>49</v>
      </c>
      <c r="BA25" s="8" t="s">
        <v>50</v>
      </c>
      <c r="BB25" s="8" t="s">
        <v>51</v>
      </c>
      <c r="BC25" s="9" t="s">
        <v>60</v>
      </c>
      <c r="BD25" s="9" t="s">
        <v>61</v>
      </c>
      <c r="BE25" s="9" t="s">
        <v>62</v>
      </c>
      <c r="BF25" s="9" t="s">
        <v>63</v>
      </c>
      <c r="BG25" s="9" t="s">
        <v>64</v>
      </c>
      <c r="BH25" s="9" t="s">
        <v>65</v>
      </c>
      <c r="BI25" s="9" t="s">
        <v>66</v>
      </c>
      <c r="BJ25" s="9" t="s">
        <v>67</v>
      </c>
      <c r="BK25" s="9" t="s">
        <v>68</v>
      </c>
      <c r="BL25" s="9" t="s">
        <v>69</v>
      </c>
      <c r="BM25" s="9" t="s">
        <v>70</v>
      </c>
      <c r="BN25" s="9" t="s">
        <v>71</v>
      </c>
      <c r="BO25" s="9" t="s">
        <v>72</v>
      </c>
      <c r="BP25" s="9" t="s">
        <v>73</v>
      </c>
      <c r="BQ25" s="9" t="s">
        <v>74</v>
      </c>
      <c r="BR25" s="9" t="s">
        <v>75</v>
      </c>
      <c r="BS25" s="9" t="s">
        <v>76</v>
      </c>
      <c r="BT25" s="9" t="s">
        <v>77</v>
      </c>
      <c r="BU25" s="9" t="s">
        <v>78</v>
      </c>
      <c r="BV25" s="9" t="s">
        <v>79</v>
      </c>
      <c r="BW25" s="9" t="s">
        <v>80</v>
      </c>
      <c r="BX25" s="9" t="s">
        <v>81</v>
      </c>
      <c r="BY25" s="9" t="s">
        <v>82</v>
      </c>
      <c r="BZ25" s="9" t="s">
        <v>83</v>
      </c>
      <c r="CA25" s="9" t="s">
        <v>84</v>
      </c>
      <c r="CB25" s="9" t="s">
        <v>85</v>
      </c>
      <c r="CC25" s="9" t="s">
        <v>86</v>
      </c>
      <c r="CD25" s="9" t="s">
        <v>87</v>
      </c>
      <c r="CE25" s="9" t="s">
        <v>88</v>
      </c>
      <c r="CF25" s="9" t="s">
        <v>89</v>
      </c>
      <c r="CG25" s="9" t="s">
        <v>90</v>
      </c>
      <c r="CH25" s="9" t="s">
        <v>91</v>
      </c>
      <c r="CI25" s="9" t="s">
        <v>92</v>
      </c>
      <c r="CJ25" s="9" t="s">
        <v>93</v>
      </c>
      <c r="CK25" s="9" t="s">
        <v>94</v>
      </c>
      <c r="CL25" s="9" t="s">
        <v>95</v>
      </c>
      <c r="CM25" s="9" t="s">
        <v>96</v>
      </c>
      <c r="CN25" s="9" t="s">
        <v>97</v>
      </c>
      <c r="CO25" s="9" t="s">
        <v>98</v>
      </c>
      <c r="CP25" s="9" t="s">
        <v>99</v>
      </c>
      <c r="CQ25" s="9" t="s">
        <v>100</v>
      </c>
      <c r="CR25" s="9" t="s">
        <v>101</v>
      </c>
      <c r="CS25" s="9" t="s">
        <v>102</v>
      </c>
      <c r="CT25" s="9" t="s">
        <v>103</v>
      </c>
      <c r="CU25" s="9" t="s">
        <v>104</v>
      </c>
      <c r="CV25" s="9" t="s">
        <v>105</v>
      </c>
      <c r="CW25" s="9" t="s">
        <v>106</v>
      </c>
      <c r="CX25" s="9" t="s">
        <v>107</v>
      </c>
      <c r="CY25" s="9" t="s">
        <v>108</v>
      </c>
      <c r="CZ25" s="9" t="s">
        <v>109</v>
      </c>
      <c r="DA25" s="9" t="s">
        <v>110</v>
      </c>
      <c r="DB25" s="9" t="s">
        <v>111</v>
      </c>
      <c r="DC25" s="9" t="s">
        <v>112</v>
      </c>
      <c r="DD25" s="9" t="s">
        <v>113</v>
      </c>
      <c r="DE25" s="9" t="s">
        <v>114</v>
      </c>
      <c r="DF25" s="9" t="s">
        <v>115</v>
      </c>
      <c r="DG25" s="9" t="s">
        <v>116</v>
      </c>
      <c r="DH25" s="9" t="s">
        <v>117</v>
      </c>
      <c r="DI25" s="9" t="s">
        <v>118</v>
      </c>
      <c r="DJ25" s="9" t="s">
        <v>119</v>
      </c>
      <c r="DK25" s="9" t="s">
        <v>120</v>
      </c>
      <c r="DL25" s="9" t="s">
        <v>121</v>
      </c>
      <c r="DM25" s="9" t="s">
        <v>122</v>
      </c>
      <c r="DN25" s="9" t="s">
        <v>123</v>
      </c>
      <c r="DO25" s="9" t="s">
        <v>124</v>
      </c>
      <c r="DP25" s="9" t="s">
        <v>125</v>
      </c>
      <c r="DQ25" s="9" t="s">
        <v>126</v>
      </c>
      <c r="DR25" s="9" t="s">
        <v>127</v>
      </c>
      <c r="DS25" s="9" t="s">
        <v>128</v>
      </c>
      <c r="DT25" s="9" t="s">
        <v>129</v>
      </c>
      <c r="DU25" s="9" t="s">
        <v>130</v>
      </c>
      <c r="DV25" s="9" t="s">
        <v>131</v>
      </c>
      <c r="DW25" s="9" t="s">
        <v>132</v>
      </c>
      <c r="DX25" s="9" t="s">
        <v>133</v>
      </c>
      <c r="DY25" s="9" t="s">
        <v>134</v>
      </c>
      <c r="DZ25" s="9" t="s">
        <v>135</v>
      </c>
      <c r="EA25" s="9" t="s">
        <v>136</v>
      </c>
      <c r="EB25" s="9" t="s">
        <v>137</v>
      </c>
      <c r="EC25" s="9" t="s">
        <v>138</v>
      </c>
      <c r="ED25" s="9" t="s">
        <v>139</v>
      </c>
      <c r="EE25" s="9" t="s">
        <v>140</v>
      </c>
      <c r="EF25" s="9" t="s">
        <v>141</v>
      </c>
      <c r="EG25" s="9" t="s">
        <v>142</v>
      </c>
      <c r="EH25" s="9" t="s">
        <v>143</v>
      </c>
      <c r="EI25" s="9" t="s">
        <v>144</v>
      </c>
      <c r="EJ25" s="9" t="s">
        <v>145</v>
      </c>
      <c r="EK25" s="9" t="s">
        <v>146</v>
      </c>
      <c r="EL25" s="9" t="s">
        <v>147</v>
      </c>
      <c r="EM25" s="9" t="s">
        <v>148</v>
      </c>
      <c r="EN25" s="9" t="s">
        <v>149</v>
      </c>
      <c r="EO25" s="9" t="s">
        <v>150</v>
      </c>
      <c r="EP25" s="9" t="s">
        <v>151</v>
      </c>
      <c r="EQ25" s="9" t="s">
        <v>152</v>
      </c>
      <c r="ER25" s="9" t="s">
        <v>153</v>
      </c>
      <c r="ES25" s="9" t="s">
        <v>154</v>
      </c>
      <c r="ET25" s="9" t="s">
        <v>155</v>
      </c>
      <c r="EU25" s="9" t="s">
        <v>156</v>
      </c>
      <c r="EV25" s="9" t="s">
        <v>157</v>
      </c>
      <c r="EW25" s="9" t="s">
        <v>158</v>
      </c>
      <c r="EX25" s="9" t="s">
        <v>159</v>
      </c>
      <c r="EY25" s="9" t="s">
        <v>160</v>
      </c>
      <c r="EZ25" s="9" t="s">
        <v>161</v>
      </c>
      <c r="FA25" s="9" t="s">
        <v>162</v>
      </c>
      <c r="FB25" s="9" t="s">
        <v>163</v>
      </c>
      <c r="FC25" s="9" t="s">
        <v>164</v>
      </c>
      <c r="FD25" s="9" t="s">
        <v>165</v>
      </c>
      <c r="FE25" s="9" t="s">
        <v>166</v>
      </c>
      <c r="FF25" s="9" t="s">
        <v>167</v>
      </c>
      <c r="FG25" s="9" t="s">
        <v>168</v>
      </c>
      <c r="FH25" s="9" t="s">
        <v>169</v>
      </c>
      <c r="FI25" s="9" t="s">
        <v>170</v>
      </c>
      <c r="FJ25" s="9" t="s">
        <v>171</v>
      </c>
      <c r="FK25" s="9" t="s">
        <v>172</v>
      </c>
      <c r="FL25" s="9" t="s">
        <v>173</v>
      </c>
      <c r="FM25" s="9" t="s">
        <v>174</v>
      </c>
      <c r="FN25" s="9" t="s">
        <v>175</v>
      </c>
      <c r="FO25" s="9" t="s">
        <v>176</v>
      </c>
      <c r="FP25" s="9" t="s">
        <v>177</v>
      </c>
      <c r="FQ25" s="9" t="s">
        <v>178</v>
      </c>
      <c r="FR25" s="9" t="s">
        <v>179</v>
      </c>
      <c r="FS25" s="9" t="s">
        <v>180</v>
      </c>
      <c r="FT25" s="9" t="s">
        <v>181</v>
      </c>
      <c r="FU25" s="9" t="s">
        <v>182</v>
      </c>
      <c r="FV25" s="9" t="s">
        <v>183</v>
      </c>
      <c r="FW25" s="9" t="s">
        <v>184</v>
      </c>
      <c r="FX25" s="9" t="s">
        <v>185</v>
      </c>
      <c r="FY25" s="9" t="s">
        <v>186</v>
      </c>
      <c r="FZ25" s="9" t="s">
        <v>187</v>
      </c>
      <c r="GA25" s="9" t="s">
        <v>188</v>
      </c>
      <c r="GB25" s="9" t="s">
        <v>189</v>
      </c>
      <c r="GC25" s="9" t="s">
        <v>190</v>
      </c>
      <c r="GD25" s="9" t="s">
        <v>191</v>
      </c>
      <c r="GE25" s="9" t="s">
        <v>192</v>
      </c>
      <c r="GF25" s="9" t="s">
        <v>193</v>
      </c>
      <c r="GG25" s="9" t="s">
        <v>194</v>
      </c>
      <c r="GH25" s="9" t="s">
        <v>195</v>
      </c>
      <c r="GI25" s="9" t="s">
        <v>196</v>
      </c>
      <c r="GJ25" s="9" t="s">
        <v>197</v>
      </c>
      <c r="GK25" s="9" t="s">
        <v>198</v>
      </c>
      <c r="GL25" s="9" t="s">
        <v>199</v>
      </c>
      <c r="GM25" s="9" t="s">
        <v>200</v>
      </c>
      <c r="GN25" s="9" t="s">
        <v>201</v>
      </c>
      <c r="GO25" s="9" t="s">
        <v>202</v>
      </c>
      <c r="GP25" s="9" t="s">
        <v>203</v>
      </c>
      <c r="GQ25" s="9" t="s">
        <v>204</v>
      </c>
      <c r="GR25" s="9" t="s">
        <v>205</v>
      </c>
      <c r="GS25" s="9" t="s">
        <v>206</v>
      </c>
      <c r="GT25" s="9" t="s">
        <v>207</v>
      </c>
      <c r="GU25" s="9" t="s">
        <v>208</v>
      </c>
      <c r="GV25" s="9" t="s">
        <v>209</v>
      </c>
      <c r="GW25" s="9" t="s">
        <v>210</v>
      </c>
      <c r="GX25" s="9" t="s">
        <v>211</v>
      </c>
      <c r="GY25" s="9" t="s">
        <v>212</v>
      </c>
      <c r="GZ25" s="9" t="s">
        <v>213</v>
      </c>
      <c r="HA25" s="9" t="s">
        <v>214</v>
      </c>
      <c r="HB25" s="9" t="s">
        <v>215</v>
      </c>
      <c r="HC25" s="9" t="s">
        <v>216</v>
      </c>
      <c r="HD25" s="9" t="s">
        <v>217</v>
      </c>
      <c r="HE25" s="9" t="s">
        <v>218</v>
      </c>
      <c r="HF25" s="9" t="s">
        <v>219</v>
      </c>
      <c r="HG25" s="9" t="s">
        <v>220</v>
      </c>
      <c r="HH25" s="9" t="s">
        <v>221</v>
      </c>
      <c r="HI25" s="9" t="s">
        <v>222</v>
      </c>
      <c r="HJ25" s="9" t="s">
        <v>223</v>
      </c>
      <c r="HK25" s="9" t="s">
        <v>224</v>
      </c>
      <c r="HL25" s="9" t="s">
        <v>225</v>
      </c>
      <c r="HM25" s="9" t="s">
        <v>226</v>
      </c>
      <c r="HN25" s="9" t="s">
        <v>227</v>
      </c>
      <c r="HO25" s="9" t="s">
        <v>228</v>
      </c>
      <c r="HP25" s="9" t="s">
        <v>229</v>
      </c>
      <c r="HQ25" s="9" t="s">
        <v>230</v>
      </c>
      <c r="HR25" s="9" t="s">
        <v>231</v>
      </c>
      <c r="HS25" s="9" t="s">
        <v>232</v>
      </c>
      <c r="HT25" s="9" t="s">
        <v>233</v>
      </c>
      <c r="HU25" s="9" t="s">
        <v>234</v>
      </c>
      <c r="HV25" s="9" t="s">
        <v>235</v>
      </c>
      <c r="HW25" s="9" t="s">
        <v>236</v>
      </c>
      <c r="HX25" s="9" t="s">
        <v>237</v>
      </c>
      <c r="HY25" s="9" t="s">
        <v>238</v>
      </c>
      <c r="HZ25" s="9" t="s">
        <v>239</v>
      </c>
      <c r="IA25" s="9" t="s">
        <v>240</v>
      </c>
      <c r="IB25" s="9" t="s">
        <v>241</v>
      </c>
      <c r="IC25" s="9" t="s">
        <v>242</v>
      </c>
      <c r="ID25" s="9" t="s">
        <v>243</v>
      </c>
      <c r="IE25" s="9" t="s">
        <v>244</v>
      </c>
      <c r="IF25" s="9" t="s">
        <v>245</v>
      </c>
      <c r="IG25" s="9" t="s">
        <v>246</v>
      </c>
      <c r="IH25" s="9" t="s">
        <v>247</v>
      </c>
      <c r="II25" s="9" t="s">
        <v>248</v>
      </c>
    </row>
    <row r="26" spans="1:243" ht="15.75" thickBot="1">
      <c r="A26" s="154"/>
      <c r="B26" s="24" t="s">
        <v>511</v>
      </c>
      <c r="C26" s="143">
        <f>'2.1 Payback calculator (Neut.)'!C26*'READ ME FIRST!!!'!D43</f>
        <v>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row>
    <row r="27" spans="1:243">
      <c r="A27" s="154"/>
      <c r="B27" s="24" t="s">
        <v>514</v>
      </c>
      <c r="C27" s="146">
        <f>'2.1 Payback calculator (Neut.)'!C27</f>
        <v>0</v>
      </c>
      <c r="D27" s="1">
        <f>C27</f>
        <v>0</v>
      </c>
      <c r="E27" s="1">
        <f>D27*(1+$C$26)</f>
        <v>0</v>
      </c>
      <c r="F27" s="1">
        <f t="shared" ref="F27:BB27" si="10">E27*(1+$C$26)</f>
        <v>0</v>
      </c>
      <c r="G27" s="1">
        <f t="shared" si="10"/>
        <v>0</v>
      </c>
      <c r="H27" s="1">
        <f t="shared" si="10"/>
        <v>0</v>
      </c>
      <c r="I27" s="1">
        <f t="shared" si="10"/>
        <v>0</v>
      </c>
      <c r="J27" s="1">
        <f t="shared" si="10"/>
        <v>0</v>
      </c>
      <c r="K27" s="1">
        <f t="shared" si="10"/>
        <v>0</v>
      </c>
      <c r="L27" s="1">
        <f t="shared" si="10"/>
        <v>0</v>
      </c>
      <c r="M27" s="1">
        <f t="shared" si="10"/>
        <v>0</v>
      </c>
      <c r="N27" s="1">
        <f t="shared" si="10"/>
        <v>0</v>
      </c>
      <c r="O27" s="1">
        <f t="shared" si="10"/>
        <v>0</v>
      </c>
      <c r="P27" s="1">
        <f t="shared" si="10"/>
        <v>0</v>
      </c>
      <c r="Q27" s="1">
        <f t="shared" si="10"/>
        <v>0</v>
      </c>
      <c r="R27" s="1">
        <f t="shared" si="10"/>
        <v>0</v>
      </c>
      <c r="S27" s="1">
        <f t="shared" si="10"/>
        <v>0</v>
      </c>
      <c r="T27" s="1">
        <f t="shared" si="10"/>
        <v>0</v>
      </c>
      <c r="U27" s="1">
        <f t="shared" si="10"/>
        <v>0</v>
      </c>
      <c r="V27" s="1">
        <f t="shared" si="10"/>
        <v>0</v>
      </c>
      <c r="W27" s="1">
        <f t="shared" si="10"/>
        <v>0</v>
      </c>
      <c r="X27" s="1">
        <f t="shared" si="10"/>
        <v>0</v>
      </c>
      <c r="Y27" s="1">
        <f t="shared" si="10"/>
        <v>0</v>
      </c>
      <c r="Z27" s="1">
        <f t="shared" si="10"/>
        <v>0</v>
      </c>
      <c r="AA27" s="1">
        <f t="shared" si="10"/>
        <v>0</v>
      </c>
      <c r="AB27" s="1">
        <f t="shared" si="10"/>
        <v>0</v>
      </c>
      <c r="AC27" s="1">
        <f t="shared" si="10"/>
        <v>0</v>
      </c>
      <c r="AD27" s="1">
        <f t="shared" si="10"/>
        <v>0</v>
      </c>
      <c r="AE27" s="1">
        <f t="shared" si="10"/>
        <v>0</v>
      </c>
      <c r="AF27" s="1">
        <f t="shared" si="10"/>
        <v>0</v>
      </c>
      <c r="AG27" s="1">
        <f t="shared" si="10"/>
        <v>0</v>
      </c>
      <c r="AH27" s="1">
        <f t="shared" si="10"/>
        <v>0</v>
      </c>
      <c r="AI27" s="1">
        <f t="shared" si="10"/>
        <v>0</v>
      </c>
      <c r="AJ27" s="1">
        <f t="shared" si="10"/>
        <v>0</v>
      </c>
      <c r="AK27" s="1">
        <f t="shared" si="10"/>
        <v>0</v>
      </c>
      <c r="AL27" s="1">
        <f t="shared" si="10"/>
        <v>0</v>
      </c>
      <c r="AM27" s="1">
        <f t="shared" si="10"/>
        <v>0</v>
      </c>
      <c r="AN27" s="1">
        <f t="shared" si="10"/>
        <v>0</v>
      </c>
      <c r="AO27" s="1">
        <f t="shared" si="10"/>
        <v>0</v>
      </c>
      <c r="AP27" s="1">
        <f t="shared" si="10"/>
        <v>0</v>
      </c>
      <c r="AQ27" s="1">
        <f t="shared" si="10"/>
        <v>0</v>
      </c>
      <c r="AR27" s="1">
        <f t="shared" si="10"/>
        <v>0</v>
      </c>
      <c r="AS27" s="1">
        <f t="shared" si="10"/>
        <v>0</v>
      </c>
      <c r="AT27" s="1">
        <f t="shared" si="10"/>
        <v>0</v>
      </c>
      <c r="AU27" s="1">
        <f t="shared" si="10"/>
        <v>0</v>
      </c>
      <c r="AV27" s="1">
        <f t="shared" si="10"/>
        <v>0</v>
      </c>
      <c r="AW27" s="1">
        <f t="shared" si="10"/>
        <v>0</v>
      </c>
      <c r="AX27" s="1">
        <f t="shared" si="10"/>
        <v>0</v>
      </c>
      <c r="AY27" s="1">
        <f t="shared" si="10"/>
        <v>0</v>
      </c>
      <c r="AZ27" s="1">
        <f t="shared" si="10"/>
        <v>0</v>
      </c>
      <c r="BA27" s="1">
        <f t="shared" si="10"/>
        <v>0</v>
      </c>
      <c r="BB27" s="1">
        <f t="shared" si="10"/>
        <v>0</v>
      </c>
      <c r="BC27" s="3">
        <f t="shared" ref="BC27:DN27" si="11">BB27*$C$21</f>
        <v>0</v>
      </c>
      <c r="BD27" s="3">
        <f t="shared" si="11"/>
        <v>0</v>
      </c>
      <c r="BE27" s="3">
        <f t="shared" si="11"/>
        <v>0</v>
      </c>
      <c r="BF27" s="3">
        <f t="shared" si="11"/>
        <v>0</v>
      </c>
      <c r="BG27" s="3">
        <f t="shared" si="11"/>
        <v>0</v>
      </c>
      <c r="BH27" s="3">
        <f t="shared" si="11"/>
        <v>0</v>
      </c>
      <c r="BI27" s="3">
        <f t="shared" si="11"/>
        <v>0</v>
      </c>
      <c r="BJ27" s="3">
        <f t="shared" si="11"/>
        <v>0</v>
      </c>
      <c r="BK27" s="3">
        <f t="shared" si="11"/>
        <v>0</v>
      </c>
      <c r="BL27" s="3">
        <f t="shared" si="11"/>
        <v>0</v>
      </c>
      <c r="BM27" s="3">
        <f t="shared" si="11"/>
        <v>0</v>
      </c>
      <c r="BN27" s="3">
        <f t="shared" si="11"/>
        <v>0</v>
      </c>
      <c r="BO27" s="3">
        <f t="shared" si="11"/>
        <v>0</v>
      </c>
      <c r="BP27" s="3">
        <f t="shared" si="11"/>
        <v>0</v>
      </c>
      <c r="BQ27" s="3">
        <f t="shared" si="11"/>
        <v>0</v>
      </c>
      <c r="BR27" s="3">
        <f t="shared" si="11"/>
        <v>0</v>
      </c>
      <c r="BS27" s="3">
        <f t="shared" si="11"/>
        <v>0</v>
      </c>
      <c r="BT27" s="3">
        <f t="shared" si="11"/>
        <v>0</v>
      </c>
      <c r="BU27" s="3">
        <f t="shared" si="11"/>
        <v>0</v>
      </c>
      <c r="BV27" s="3">
        <f t="shared" si="11"/>
        <v>0</v>
      </c>
      <c r="BW27" s="3">
        <f t="shared" si="11"/>
        <v>0</v>
      </c>
      <c r="BX27" s="3">
        <f t="shared" si="11"/>
        <v>0</v>
      </c>
      <c r="BY27" s="3">
        <f t="shared" si="11"/>
        <v>0</v>
      </c>
      <c r="BZ27" s="3">
        <f t="shared" si="11"/>
        <v>0</v>
      </c>
      <c r="CA27" s="3">
        <f t="shared" si="11"/>
        <v>0</v>
      </c>
      <c r="CB27" s="3">
        <f t="shared" si="11"/>
        <v>0</v>
      </c>
      <c r="CC27" s="3">
        <f t="shared" si="11"/>
        <v>0</v>
      </c>
      <c r="CD27" s="3">
        <f t="shared" si="11"/>
        <v>0</v>
      </c>
      <c r="CE27" s="3">
        <f t="shared" si="11"/>
        <v>0</v>
      </c>
      <c r="CF27" s="3">
        <f t="shared" si="11"/>
        <v>0</v>
      </c>
      <c r="CG27" s="3">
        <f t="shared" si="11"/>
        <v>0</v>
      </c>
      <c r="CH27" s="3">
        <f t="shared" si="11"/>
        <v>0</v>
      </c>
      <c r="CI27" s="3">
        <f t="shared" si="11"/>
        <v>0</v>
      </c>
      <c r="CJ27" s="3">
        <f t="shared" si="11"/>
        <v>0</v>
      </c>
      <c r="CK27" s="3">
        <f t="shared" si="11"/>
        <v>0</v>
      </c>
      <c r="CL27" s="3">
        <f t="shared" si="11"/>
        <v>0</v>
      </c>
      <c r="CM27" s="3">
        <f t="shared" si="11"/>
        <v>0</v>
      </c>
      <c r="CN27" s="3">
        <f t="shared" si="11"/>
        <v>0</v>
      </c>
      <c r="CO27" s="3">
        <f t="shared" si="11"/>
        <v>0</v>
      </c>
      <c r="CP27" s="3">
        <f t="shared" si="11"/>
        <v>0</v>
      </c>
      <c r="CQ27" s="3">
        <f t="shared" si="11"/>
        <v>0</v>
      </c>
      <c r="CR27" s="3">
        <f t="shared" si="11"/>
        <v>0</v>
      </c>
      <c r="CS27" s="3">
        <f t="shared" si="11"/>
        <v>0</v>
      </c>
      <c r="CT27" s="3">
        <f t="shared" si="11"/>
        <v>0</v>
      </c>
      <c r="CU27" s="3">
        <f t="shared" si="11"/>
        <v>0</v>
      </c>
      <c r="CV27" s="3">
        <f t="shared" si="11"/>
        <v>0</v>
      </c>
      <c r="CW27" s="3">
        <f t="shared" si="11"/>
        <v>0</v>
      </c>
      <c r="CX27" s="3">
        <f t="shared" si="11"/>
        <v>0</v>
      </c>
      <c r="CY27" s="3">
        <f t="shared" si="11"/>
        <v>0</v>
      </c>
      <c r="CZ27" s="3">
        <f t="shared" si="11"/>
        <v>0</v>
      </c>
      <c r="DA27" s="3">
        <f t="shared" si="11"/>
        <v>0</v>
      </c>
      <c r="DB27" s="3">
        <f t="shared" si="11"/>
        <v>0</v>
      </c>
      <c r="DC27" s="3">
        <f t="shared" si="11"/>
        <v>0</v>
      </c>
      <c r="DD27" s="3">
        <f t="shared" si="11"/>
        <v>0</v>
      </c>
      <c r="DE27" s="3">
        <f t="shared" si="11"/>
        <v>0</v>
      </c>
      <c r="DF27" s="3">
        <f t="shared" si="11"/>
        <v>0</v>
      </c>
      <c r="DG27" s="3">
        <f t="shared" si="11"/>
        <v>0</v>
      </c>
      <c r="DH27" s="3">
        <f t="shared" si="11"/>
        <v>0</v>
      </c>
      <c r="DI27" s="3">
        <f t="shared" si="11"/>
        <v>0</v>
      </c>
      <c r="DJ27" s="3">
        <f t="shared" si="11"/>
        <v>0</v>
      </c>
      <c r="DK27" s="3">
        <f t="shared" si="11"/>
        <v>0</v>
      </c>
      <c r="DL27" s="3">
        <f t="shared" si="11"/>
        <v>0</v>
      </c>
      <c r="DM27" s="3">
        <f t="shared" si="11"/>
        <v>0</v>
      </c>
      <c r="DN27" s="3">
        <f t="shared" si="11"/>
        <v>0</v>
      </c>
      <c r="DO27" s="3">
        <f t="shared" ref="DO27:FZ27" si="12">DN27*$C$21</f>
        <v>0</v>
      </c>
      <c r="DP27" s="3">
        <f t="shared" si="12"/>
        <v>0</v>
      </c>
      <c r="DQ27" s="3">
        <f t="shared" si="12"/>
        <v>0</v>
      </c>
      <c r="DR27" s="3">
        <f t="shared" si="12"/>
        <v>0</v>
      </c>
      <c r="DS27" s="3">
        <f t="shared" si="12"/>
        <v>0</v>
      </c>
      <c r="DT27" s="3">
        <f t="shared" si="12"/>
        <v>0</v>
      </c>
      <c r="DU27" s="3">
        <f t="shared" si="12"/>
        <v>0</v>
      </c>
      <c r="DV27" s="3">
        <f t="shared" si="12"/>
        <v>0</v>
      </c>
      <c r="DW27" s="3">
        <f t="shared" si="12"/>
        <v>0</v>
      </c>
      <c r="DX27" s="3">
        <f t="shared" si="12"/>
        <v>0</v>
      </c>
      <c r="DY27" s="3">
        <f t="shared" si="12"/>
        <v>0</v>
      </c>
      <c r="DZ27" s="3">
        <f t="shared" si="12"/>
        <v>0</v>
      </c>
      <c r="EA27" s="3">
        <f t="shared" si="12"/>
        <v>0</v>
      </c>
      <c r="EB27" s="3">
        <f t="shared" si="12"/>
        <v>0</v>
      </c>
      <c r="EC27" s="3">
        <f t="shared" si="12"/>
        <v>0</v>
      </c>
      <c r="ED27" s="3">
        <f t="shared" si="12"/>
        <v>0</v>
      </c>
      <c r="EE27" s="3">
        <f t="shared" si="12"/>
        <v>0</v>
      </c>
      <c r="EF27" s="3">
        <f t="shared" si="12"/>
        <v>0</v>
      </c>
      <c r="EG27" s="3">
        <f t="shared" si="12"/>
        <v>0</v>
      </c>
      <c r="EH27" s="3">
        <f t="shared" si="12"/>
        <v>0</v>
      </c>
      <c r="EI27" s="3">
        <f t="shared" si="12"/>
        <v>0</v>
      </c>
      <c r="EJ27" s="3">
        <f t="shared" si="12"/>
        <v>0</v>
      </c>
      <c r="EK27" s="3">
        <f t="shared" si="12"/>
        <v>0</v>
      </c>
      <c r="EL27" s="3">
        <f t="shared" si="12"/>
        <v>0</v>
      </c>
      <c r="EM27" s="3">
        <f t="shared" si="12"/>
        <v>0</v>
      </c>
      <c r="EN27" s="3">
        <f t="shared" si="12"/>
        <v>0</v>
      </c>
      <c r="EO27" s="3">
        <f t="shared" si="12"/>
        <v>0</v>
      </c>
      <c r="EP27" s="3">
        <f t="shared" si="12"/>
        <v>0</v>
      </c>
      <c r="EQ27" s="3">
        <f t="shared" si="12"/>
        <v>0</v>
      </c>
      <c r="ER27" s="3">
        <f t="shared" si="12"/>
        <v>0</v>
      </c>
      <c r="ES27" s="3">
        <f t="shared" si="12"/>
        <v>0</v>
      </c>
      <c r="ET27" s="3">
        <f t="shared" si="12"/>
        <v>0</v>
      </c>
      <c r="EU27" s="3">
        <f t="shared" si="12"/>
        <v>0</v>
      </c>
      <c r="EV27" s="3">
        <f t="shared" si="12"/>
        <v>0</v>
      </c>
      <c r="EW27" s="3">
        <f t="shared" si="12"/>
        <v>0</v>
      </c>
      <c r="EX27" s="3">
        <f t="shared" si="12"/>
        <v>0</v>
      </c>
      <c r="EY27" s="3">
        <f t="shared" si="12"/>
        <v>0</v>
      </c>
      <c r="EZ27" s="3">
        <f t="shared" si="12"/>
        <v>0</v>
      </c>
      <c r="FA27" s="3">
        <f t="shared" si="12"/>
        <v>0</v>
      </c>
      <c r="FB27" s="3">
        <f t="shared" si="12"/>
        <v>0</v>
      </c>
      <c r="FC27" s="3">
        <f t="shared" si="12"/>
        <v>0</v>
      </c>
      <c r="FD27" s="3">
        <f t="shared" si="12"/>
        <v>0</v>
      </c>
      <c r="FE27" s="3">
        <f t="shared" si="12"/>
        <v>0</v>
      </c>
      <c r="FF27" s="3">
        <f t="shared" si="12"/>
        <v>0</v>
      </c>
      <c r="FG27" s="3">
        <f t="shared" si="12"/>
        <v>0</v>
      </c>
      <c r="FH27" s="3">
        <f t="shared" si="12"/>
        <v>0</v>
      </c>
      <c r="FI27" s="3">
        <f t="shared" si="12"/>
        <v>0</v>
      </c>
      <c r="FJ27" s="3">
        <f t="shared" si="12"/>
        <v>0</v>
      </c>
      <c r="FK27" s="3">
        <f t="shared" si="12"/>
        <v>0</v>
      </c>
      <c r="FL27" s="3">
        <f t="shared" si="12"/>
        <v>0</v>
      </c>
      <c r="FM27" s="3">
        <f t="shared" si="12"/>
        <v>0</v>
      </c>
      <c r="FN27" s="3">
        <f t="shared" si="12"/>
        <v>0</v>
      </c>
      <c r="FO27" s="3">
        <f t="shared" si="12"/>
        <v>0</v>
      </c>
      <c r="FP27" s="3">
        <f t="shared" si="12"/>
        <v>0</v>
      </c>
      <c r="FQ27" s="3">
        <f t="shared" si="12"/>
        <v>0</v>
      </c>
      <c r="FR27" s="3">
        <f t="shared" si="12"/>
        <v>0</v>
      </c>
      <c r="FS27" s="3">
        <f t="shared" si="12"/>
        <v>0</v>
      </c>
      <c r="FT27" s="3">
        <f t="shared" si="12"/>
        <v>0</v>
      </c>
      <c r="FU27" s="3">
        <f t="shared" si="12"/>
        <v>0</v>
      </c>
      <c r="FV27" s="3">
        <f t="shared" si="12"/>
        <v>0</v>
      </c>
      <c r="FW27" s="3">
        <f t="shared" si="12"/>
        <v>0</v>
      </c>
      <c r="FX27" s="3">
        <f t="shared" si="12"/>
        <v>0</v>
      </c>
      <c r="FY27" s="3">
        <f t="shared" si="12"/>
        <v>0</v>
      </c>
      <c r="FZ27" s="3">
        <f t="shared" si="12"/>
        <v>0</v>
      </c>
      <c r="GA27" s="3">
        <f t="shared" ref="GA27:II27" si="13">FZ27*$C$21</f>
        <v>0</v>
      </c>
      <c r="GB27" s="3">
        <f t="shared" si="13"/>
        <v>0</v>
      </c>
      <c r="GC27" s="3">
        <f t="shared" si="13"/>
        <v>0</v>
      </c>
      <c r="GD27" s="3">
        <f t="shared" si="13"/>
        <v>0</v>
      </c>
      <c r="GE27" s="3">
        <f t="shared" si="13"/>
        <v>0</v>
      </c>
      <c r="GF27" s="3">
        <f t="shared" si="13"/>
        <v>0</v>
      </c>
      <c r="GG27" s="3">
        <f t="shared" si="13"/>
        <v>0</v>
      </c>
      <c r="GH27" s="3">
        <f t="shared" si="13"/>
        <v>0</v>
      </c>
      <c r="GI27" s="3">
        <f t="shared" si="13"/>
        <v>0</v>
      </c>
      <c r="GJ27" s="3">
        <f t="shared" si="13"/>
        <v>0</v>
      </c>
      <c r="GK27" s="3">
        <f t="shared" si="13"/>
        <v>0</v>
      </c>
      <c r="GL27" s="3">
        <f t="shared" si="13"/>
        <v>0</v>
      </c>
      <c r="GM27" s="3">
        <f t="shared" si="13"/>
        <v>0</v>
      </c>
      <c r="GN27" s="3">
        <f t="shared" si="13"/>
        <v>0</v>
      </c>
      <c r="GO27" s="3">
        <f t="shared" si="13"/>
        <v>0</v>
      </c>
      <c r="GP27" s="3">
        <f t="shared" si="13"/>
        <v>0</v>
      </c>
      <c r="GQ27" s="3">
        <f t="shared" si="13"/>
        <v>0</v>
      </c>
      <c r="GR27" s="3">
        <f t="shared" si="13"/>
        <v>0</v>
      </c>
      <c r="GS27" s="3">
        <f t="shared" si="13"/>
        <v>0</v>
      </c>
      <c r="GT27" s="3">
        <f t="shared" si="13"/>
        <v>0</v>
      </c>
      <c r="GU27" s="3">
        <f t="shared" si="13"/>
        <v>0</v>
      </c>
      <c r="GV27" s="3">
        <f t="shared" si="13"/>
        <v>0</v>
      </c>
      <c r="GW27" s="3">
        <f t="shared" si="13"/>
        <v>0</v>
      </c>
      <c r="GX27" s="3">
        <f t="shared" si="13"/>
        <v>0</v>
      </c>
      <c r="GY27" s="3">
        <f t="shared" si="13"/>
        <v>0</v>
      </c>
      <c r="GZ27" s="3">
        <f t="shared" si="13"/>
        <v>0</v>
      </c>
      <c r="HA27" s="3">
        <f t="shared" si="13"/>
        <v>0</v>
      </c>
      <c r="HB27" s="3">
        <f t="shared" si="13"/>
        <v>0</v>
      </c>
      <c r="HC27" s="3">
        <f t="shared" si="13"/>
        <v>0</v>
      </c>
      <c r="HD27" s="3">
        <f t="shared" si="13"/>
        <v>0</v>
      </c>
      <c r="HE27" s="3">
        <f t="shared" si="13"/>
        <v>0</v>
      </c>
      <c r="HF27" s="3">
        <f t="shared" si="13"/>
        <v>0</v>
      </c>
      <c r="HG27" s="3">
        <f t="shared" si="13"/>
        <v>0</v>
      </c>
      <c r="HH27" s="3">
        <f t="shared" si="13"/>
        <v>0</v>
      </c>
      <c r="HI27" s="3">
        <f t="shared" si="13"/>
        <v>0</v>
      </c>
      <c r="HJ27" s="3">
        <f t="shared" si="13"/>
        <v>0</v>
      </c>
      <c r="HK27" s="3">
        <f t="shared" si="13"/>
        <v>0</v>
      </c>
      <c r="HL27" s="3">
        <f t="shared" si="13"/>
        <v>0</v>
      </c>
      <c r="HM27" s="3">
        <f t="shared" si="13"/>
        <v>0</v>
      </c>
      <c r="HN27" s="3">
        <f t="shared" si="13"/>
        <v>0</v>
      </c>
      <c r="HO27" s="3">
        <f t="shared" si="13"/>
        <v>0</v>
      </c>
      <c r="HP27" s="3">
        <f t="shared" si="13"/>
        <v>0</v>
      </c>
      <c r="HQ27" s="3">
        <f t="shared" si="13"/>
        <v>0</v>
      </c>
      <c r="HR27" s="3">
        <f t="shared" si="13"/>
        <v>0</v>
      </c>
      <c r="HS27" s="3">
        <f t="shared" si="13"/>
        <v>0</v>
      </c>
      <c r="HT27" s="3">
        <f t="shared" si="13"/>
        <v>0</v>
      </c>
      <c r="HU27" s="3">
        <f t="shared" si="13"/>
        <v>0</v>
      </c>
      <c r="HV27" s="3">
        <f t="shared" si="13"/>
        <v>0</v>
      </c>
      <c r="HW27" s="3">
        <f t="shared" si="13"/>
        <v>0</v>
      </c>
      <c r="HX27" s="3">
        <f t="shared" si="13"/>
        <v>0</v>
      </c>
      <c r="HY27" s="3">
        <f t="shared" si="13"/>
        <v>0</v>
      </c>
      <c r="HZ27" s="3">
        <f t="shared" si="13"/>
        <v>0</v>
      </c>
      <c r="IA27" s="3">
        <f t="shared" si="13"/>
        <v>0</v>
      </c>
      <c r="IB27" s="3">
        <f t="shared" si="13"/>
        <v>0</v>
      </c>
      <c r="IC27" s="3">
        <f t="shared" si="13"/>
        <v>0</v>
      </c>
      <c r="ID27" s="3">
        <f t="shared" si="13"/>
        <v>0</v>
      </c>
      <c r="IE27" s="3">
        <f t="shared" si="13"/>
        <v>0</v>
      </c>
      <c r="IF27" s="3">
        <f t="shared" si="13"/>
        <v>0</v>
      </c>
      <c r="IG27" s="3">
        <f t="shared" si="13"/>
        <v>0</v>
      </c>
      <c r="IH27" s="3">
        <f t="shared" si="13"/>
        <v>0</v>
      </c>
      <c r="II27" s="3">
        <f t="shared" si="13"/>
        <v>0</v>
      </c>
    </row>
    <row r="28" spans="1:243" ht="15.75" thickBot="1">
      <c r="B28" s="24" t="s">
        <v>421</v>
      </c>
      <c r="C28" s="484"/>
      <c r="D28" s="6">
        <f t="shared" ref="D28:BB28" si="14">$E$10*D27</f>
        <v>0</v>
      </c>
      <c r="E28" s="6">
        <f t="shared" si="14"/>
        <v>0</v>
      </c>
      <c r="F28" s="6">
        <f t="shared" si="14"/>
        <v>0</v>
      </c>
      <c r="G28" s="6">
        <f t="shared" si="14"/>
        <v>0</v>
      </c>
      <c r="H28" s="6">
        <f t="shared" si="14"/>
        <v>0</v>
      </c>
      <c r="I28" s="6">
        <f t="shared" si="14"/>
        <v>0</v>
      </c>
      <c r="J28" s="6">
        <f t="shared" si="14"/>
        <v>0</v>
      </c>
      <c r="K28" s="6">
        <f t="shared" si="14"/>
        <v>0</v>
      </c>
      <c r="L28" s="6">
        <f t="shared" si="14"/>
        <v>0</v>
      </c>
      <c r="M28" s="6">
        <f t="shared" si="14"/>
        <v>0</v>
      </c>
      <c r="N28" s="6">
        <f t="shared" si="14"/>
        <v>0</v>
      </c>
      <c r="O28" s="6">
        <f t="shared" si="14"/>
        <v>0</v>
      </c>
      <c r="P28" s="6">
        <f t="shared" si="14"/>
        <v>0</v>
      </c>
      <c r="Q28" s="6">
        <f t="shared" si="14"/>
        <v>0</v>
      </c>
      <c r="R28" s="6">
        <f t="shared" si="14"/>
        <v>0</v>
      </c>
      <c r="S28" s="6">
        <f t="shared" si="14"/>
        <v>0</v>
      </c>
      <c r="T28" s="6">
        <f t="shared" si="14"/>
        <v>0</v>
      </c>
      <c r="U28" s="6">
        <f t="shared" si="14"/>
        <v>0</v>
      </c>
      <c r="V28" s="6">
        <f t="shared" si="14"/>
        <v>0</v>
      </c>
      <c r="W28" s="6">
        <f t="shared" si="14"/>
        <v>0</v>
      </c>
      <c r="X28" s="6">
        <f t="shared" si="14"/>
        <v>0</v>
      </c>
      <c r="Y28" s="6">
        <f t="shared" si="14"/>
        <v>0</v>
      </c>
      <c r="Z28" s="6">
        <f t="shared" si="14"/>
        <v>0</v>
      </c>
      <c r="AA28" s="6">
        <f t="shared" si="14"/>
        <v>0</v>
      </c>
      <c r="AB28" s="6">
        <f t="shared" si="14"/>
        <v>0</v>
      </c>
      <c r="AC28" s="6">
        <f t="shared" si="14"/>
        <v>0</v>
      </c>
      <c r="AD28" s="6">
        <f t="shared" si="14"/>
        <v>0</v>
      </c>
      <c r="AE28" s="6">
        <f t="shared" si="14"/>
        <v>0</v>
      </c>
      <c r="AF28" s="6">
        <f t="shared" si="14"/>
        <v>0</v>
      </c>
      <c r="AG28" s="6">
        <f t="shared" si="14"/>
        <v>0</v>
      </c>
      <c r="AH28" s="6">
        <f t="shared" si="14"/>
        <v>0</v>
      </c>
      <c r="AI28" s="6">
        <f t="shared" si="14"/>
        <v>0</v>
      </c>
      <c r="AJ28" s="6">
        <f t="shared" si="14"/>
        <v>0</v>
      </c>
      <c r="AK28" s="6">
        <f t="shared" si="14"/>
        <v>0</v>
      </c>
      <c r="AL28" s="6">
        <f t="shared" si="14"/>
        <v>0</v>
      </c>
      <c r="AM28" s="6">
        <f t="shared" si="14"/>
        <v>0</v>
      </c>
      <c r="AN28" s="6">
        <f t="shared" si="14"/>
        <v>0</v>
      </c>
      <c r="AO28" s="6">
        <f t="shared" si="14"/>
        <v>0</v>
      </c>
      <c r="AP28" s="6">
        <f t="shared" si="14"/>
        <v>0</v>
      </c>
      <c r="AQ28" s="6">
        <f t="shared" si="14"/>
        <v>0</v>
      </c>
      <c r="AR28" s="6">
        <f t="shared" si="14"/>
        <v>0</v>
      </c>
      <c r="AS28" s="6">
        <f t="shared" si="14"/>
        <v>0</v>
      </c>
      <c r="AT28" s="6">
        <f t="shared" si="14"/>
        <v>0</v>
      </c>
      <c r="AU28" s="6">
        <f t="shared" si="14"/>
        <v>0</v>
      </c>
      <c r="AV28" s="6">
        <f t="shared" si="14"/>
        <v>0</v>
      </c>
      <c r="AW28" s="6">
        <f t="shared" si="14"/>
        <v>0</v>
      </c>
      <c r="AX28" s="6">
        <f t="shared" si="14"/>
        <v>0</v>
      </c>
      <c r="AY28" s="6">
        <f t="shared" si="14"/>
        <v>0</v>
      </c>
      <c r="AZ28" s="6">
        <f t="shared" si="14"/>
        <v>0</v>
      </c>
      <c r="BA28" s="6">
        <f t="shared" si="14"/>
        <v>0</v>
      </c>
      <c r="BB28" s="7">
        <f t="shared" si="14"/>
        <v>0</v>
      </c>
      <c r="BC28" s="3" t="e">
        <f>#REF!*BC27</f>
        <v>#REF!</v>
      </c>
      <c r="BD28" s="3" t="e">
        <f>#REF!*BD27</f>
        <v>#REF!</v>
      </c>
      <c r="BE28" s="3" t="e">
        <f>#REF!*BE27</f>
        <v>#REF!</v>
      </c>
      <c r="BF28" s="3" t="e">
        <f>#REF!*BF27</f>
        <v>#REF!</v>
      </c>
      <c r="BG28" s="3" t="e">
        <f>#REF!*BG27</f>
        <v>#REF!</v>
      </c>
      <c r="BH28" s="3" t="e">
        <f>#REF!*BH27</f>
        <v>#REF!</v>
      </c>
      <c r="BI28" s="3" t="e">
        <f>#REF!*BI27</f>
        <v>#REF!</v>
      </c>
      <c r="BJ28" s="3" t="e">
        <f>#REF!*BJ27</f>
        <v>#REF!</v>
      </c>
      <c r="BK28" s="3" t="e">
        <f>#REF!*BK27</f>
        <v>#REF!</v>
      </c>
      <c r="BL28" s="3" t="e">
        <f>#REF!*BL27</f>
        <v>#REF!</v>
      </c>
      <c r="BM28" s="3" t="e">
        <f>#REF!*BM27</f>
        <v>#REF!</v>
      </c>
      <c r="BN28" s="3" t="e">
        <f>#REF!*BN27</f>
        <v>#REF!</v>
      </c>
      <c r="BO28" s="3" t="e">
        <f>#REF!*BO27</f>
        <v>#REF!</v>
      </c>
      <c r="BP28" s="3" t="e">
        <f>#REF!*BP27</f>
        <v>#REF!</v>
      </c>
      <c r="BQ28" s="3" t="e">
        <f>#REF!*BQ27</f>
        <v>#REF!</v>
      </c>
      <c r="BR28" s="3" t="e">
        <f>#REF!*BR27</f>
        <v>#REF!</v>
      </c>
      <c r="BS28" s="3" t="e">
        <f>#REF!*BS27</f>
        <v>#REF!</v>
      </c>
      <c r="BT28" s="3" t="e">
        <f>#REF!*BT27</f>
        <v>#REF!</v>
      </c>
      <c r="BU28" s="3" t="e">
        <f>#REF!*BU27</f>
        <v>#REF!</v>
      </c>
      <c r="BV28" s="3" t="e">
        <f>#REF!*BV27</f>
        <v>#REF!</v>
      </c>
      <c r="BW28" s="3" t="e">
        <f>#REF!*BW27</f>
        <v>#REF!</v>
      </c>
      <c r="BX28" s="3" t="e">
        <f>#REF!*BX27</f>
        <v>#REF!</v>
      </c>
      <c r="BY28" s="3" t="e">
        <f>#REF!*BY27</f>
        <v>#REF!</v>
      </c>
      <c r="BZ28" s="3" t="e">
        <f>#REF!*BZ27</f>
        <v>#REF!</v>
      </c>
      <c r="CA28" s="3" t="e">
        <f>#REF!*CA27</f>
        <v>#REF!</v>
      </c>
      <c r="CB28" s="3" t="e">
        <f>#REF!*CB27</f>
        <v>#REF!</v>
      </c>
      <c r="CC28" s="3" t="e">
        <f>#REF!*CC27</f>
        <v>#REF!</v>
      </c>
      <c r="CD28" s="3" t="e">
        <f>#REF!*CD27</f>
        <v>#REF!</v>
      </c>
      <c r="CE28" s="3" t="e">
        <f>#REF!*CE27</f>
        <v>#REF!</v>
      </c>
      <c r="CF28" s="3" t="e">
        <f>#REF!*CF27</f>
        <v>#REF!</v>
      </c>
      <c r="CG28" s="3" t="e">
        <f>#REF!*CG27</f>
        <v>#REF!</v>
      </c>
      <c r="CH28" s="3" t="e">
        <f>#REF!*CH27</f>
        <v>#REF!</v>
      </c>
      <c r="CI28" s="3" t="e">
        <f>#REF!*CI27</f>
        <v>#REF!</v>
      </c>
      <c r="CJ28" s="3" t="e">
        <f>#REF!*CJ27</f>
        <v>#REF!</v>
      </c>
      <c r="CK28" s="3" t="e">
        <f>#REF!*CK27</f>
        <v>#REF!</v>
      </c>
      <c r="CL28" s="3" t="e">
        <f>#REF!*CL27</f>
        <v>#REF!</v>
      </c>
      <c r="CM28" s="3" t="e">
        <f>#REF!*CM27</f>
        <v>#REF!</v>
      </c>
      <c r="CN28" s="3" t="e">
        <f>#REF!*CN27</f>
        <v>#REF!</v>
      </c>
      <c r="CO28" s="3" t="e">
        <f>#REF!*CO27</f>
        <v>#REF!</v>
      </c>
      <c r="CP28" s="3" t="e">
        <f>#REF!*CP27</f>
        <v>#REF!</v>
      </c>
      <c r="CQ28" s="3" t="e">
        <f>#REF!*CQ27</f>
        <v>#REF!</v>
      </c>
      <c r="CR28" s="3" t="e">
        <f>#REF!*CR27</f>
        <v>#REF!</v>
      </c>
      <c r="CS28" s="3" t="e">
        <f>#REF!*CS27</f>
        <v>#REF!</v>
      </c>
      <c r="CT28" s="3" t="e">
        <f>#REF!*CT27</f>
        <v>#REF!</v>
      </c>
      <c r="CU28" s="3" t="e">
        <f>#REF!*CU27</f>
        <v>#REF!</v>
      </c>
      <c r="CV28" s="3" t="e">
        <f>#REF!*CV27</f>
        <v>#REF!</v>
      </c>
      <c r="CW28" s="3" t="e">
        <f>#REF!*CW27</f>
        <v>#REF!</v>
      </c>
      <c r="CX28" s="3" t="e">
        <f>#REF!*CX27</f>
        <v>#REF!</v>
      </c>
      <c r="CY28" s="3" t="e">
        <f>#REF!*CY27</f>
        <v>#REF!</v>
      </c>
      <c r="CZ28" s="3" t="e">
        <f>#REF!*CZ27</f>
        <v>#REF!</v>
      </c>
      <c r="DA28" s="3" t="e">
        <f>#REF!*DA27</f>
        <v>#REF!</v>
      </c>
      <c r="DB28" s="3" t="e">
        <f>#REF!*DB27</f>
        <v>#REF!</v>
      </c>
      <c r="DC28" s="3" t="e">
        <f>#REF!*DC27</f>
        <v>#REF!</v>
      </c>
      <c r="DD28" s="3" t="e">
        <f>#REF!*DD27</f>
        <v>#REF!</v>
      </c>
      <c r="DE28" s="3" t="e">
        <f>#REF!*DE27</f>
        <v>#REF!</v>
      </c>
      <c r="DF28" s="3" t="e">
        <f>#REF!*DF27</f>
        <v>#REF!</v>
      </c>
      <c r="DG28" s="3" t="e">
        <f>#REF!*DG27</f>
        <v>#REF!</v>
      </c>
      <c r="DH28" s="3" t="e">
        <f>#REF!*DH27</f>
        <v>#REF!</v>
      </c>
      <c r="DI28" s="3" t="e">
        <f>#REF!*DI27</f>
        <v>#REF!</v>
      </c>
      <c r="DJ28" s="3" t="e">
        <f>#REF!*DJ27</f>
        <v>#REF!</v>
      </c>
      <c r="DK28" s="3" t="e">
        <f>#REF!*DK27</f>
        <v>#REF!</v>
      </c>
      <c r="DL28" s="3" t="e">
        <f>#REF!*DL27</f>
        <v>#REF!</v>
      </c>
      <c r="DM28" s="3" t="e">
        <f>#REF!*DM27</f>
        <v>#REF!</v>
      </c>
      <c r="DN28" s="3" t="e">
        <f>#REF!*DN27</f>
        <v>#REF!</v>
      </c>
      <c r="DO28" s="3" t="e">
        <f>#REF!*DO27</f>
        <v>#REF!</v>
      </c>
      <c r="DP28" s="3" t="e">
        <f>#REF!*DP27</f>
        <v>#REF!</v>
      </c>
      <c r="DQ28" s="3" t="e">
        <f>#REF!*DQ27</f>
        <v>#REF!</v>
      </c>
      <c r="DR28" s="3" t="e">
        <f>#REF!*DR27</f>
        <v>#REF!</v>
      </c>
      <c r="DS28" s="3" t="e">
        <f>#REF!*DS27</f>
        <v>#REF!</v>
      </c>
      <c r="DT28" s="3" t="e">
        <f>#REF!*DT27</f>
        <v>#REF!</v>
      </c>
      <c r="DU28" s="3" t="e">
        <f>#REF!*DU27</f>
        <v>#REF!</v>
      </c>
      <c r="DV28" s="3" t="e">
        <f>#REF!*DV27</f>
        <v>#REF!</v>
      </c>
      <c r="DW28" s="3" t="e">
        <f>#REF!*DW27</f>
        <v>#REF!</v>
      </c>
      <c r="DX28" s="3" t="e">
        <f>#REF!*DX27</f>
        <v>#REF!</v>
      </c>
      <c r="DY28" s="3" t="e">
        <f>#REF!*DY27</f>
        <v>#REF!</v>
      </c>
      <c r="DZ28" s="3" t="e">
        <f>#REF!*DZ27</f>
        <v>#REF!</v>
      </c>
      <c r="EA28" s="3" t="e">
        <f>#REF!*EA27</f>
        <v>#REF!</v>
      </c>
      <c r="EB28" s="3" t="e">
        <f>#REF!*EB27</f>
        <v>#REF!</v>
      </c>
      <c r="EC28" s="3" t="e">
        <f>#REF!*EC27</f>
        <v>#REF!</v>
      </c>
      <c r="ED28" s="3" t="e">
        <f>#REF!*ED27</f>
        <v>#REF!</v>
      </c>
      <c r="EE28" s="3" t="e">
        <f>#REF!*EE27</f>
        <v>#REF!</v>
      </c>
      <c r="EF28" s="3" t="e">
        <f>#REF!*EF27</f>
        <v>#REF!</v>
      </c>
      <c r="EG28" s="3" t="e">
        <f>#REF!*EG27</f>
        <v>#REF!</v>
      </c>
      <c r="EH28" s="3" t="e">
        <f>#REF!*EH27</f>
        <v>#REF!</v>
      </c>
      <c r="EI28" s="3" t="e">
        <f>#REF!*EI27</f>
        <v>#REF!</v>
      </c>
      <c r="EJ28" s="3" t="e">
        <f>#REF!*EJ27</f>
        <v>#REF!</v>
      </c>
      <c r="EK28" s="3" t="e">
        <f>#REF!*EK27</f>
        <v>#REF!</v>
      </c>
      <c r="EL28" s="3" t="e">
        <f>#REF!*EL27</f>
        <v>#REF!</v>
      </c>
      <c r="EM28" s="3" t="e">
        <f>#REF!*EM27</f>
        <v>#REF!</v>
      </c>
      <c r="EN28" s="3" t="e">
        <f>#REF!*EN27</f>
        <v>#REF!</v>
      </c>
      <c r="EO28" s="3" t="e">
        <f>#REF!*EO27</f>
        <v>#REF!</v>
      </c>
      <c r="EP28" s="3" t="e">
        <f>#REF!*EP27</f>
        <v>#REF!</v>
      </c>
      <c r="EQ28" s="3" t="e">
        <f>#REF!*EQ27</f>
        <v>#REF!</v>
      </c>
      <c r="ER28" s="3" t="e">
        <f>#REF!*ER27</f>
        <v>#REF!</v>
      </c>
      <c r="ES28" s="3" t="e">
        <f>#REF!*ES27</f>
        <v>#REF!</v>
      </c>
      <c r="ET28" s="3" t="e">
        <f>#REF!*ET27</f>
        <v>#REF!</v>
      </c>
      <c r="EU28" s="3" t="e">
        <f>#REF!*EU27</f>
        <v>#REF!</v>
      </c>
      <c r="EV28" s="3" t="e">
        <f>#REF!*EV27</f>
        <v>#REF!</v>
      </c>
      <c r="EW28" s="3" t="e">
        <f>#REF!*EW27</f>
        <v>#REF!</v>
      </c>
      <c r="EX28" s="3" t="e">
        <f>#REF!*EX27</f>
        <v>#REF!</v>
      </c>
      <c r="EY28" s="3" t="e">
        <f>#REF!*EY27</f>
        <v>#REF!</v>
      </c>
      <c r="EZ28" s="3" t="e">
        <f>#REF!*EZ27</f>
        <v>#REF!</v>
      </c>
      <c r="FA28" s="3" t="e">
        <f>#REF!*FA27</f>
        <v>#REF!</v>
      </c>
      <c r="FB28" s="3" t="e">
        <f>#REF!*FB27</f>
        <v>#REF!</v>
      </c>
      <c r="FC28" s="3" t="e">
        <f>#REF!*FC27</f>
        <v>#REF!</v>
      </c>
      <c r="FD28" s="3" t="e">
        <f>#REF!*FD27</f>
        <v>#REF!</v>
      </c>
      <c r="FE28" s="3" t="e">
        <f>#REF!*FE27</f>
        <v>#REF!</v>
      </c>
      <c r="FF28" s="3" t="e">
        <f>#REF!*FF27</f>
        <v>#REF!</v>
      </c>
      <c r="FG28" s="3" t="e">
        <f>#REF!*FG27</f>
        <v>#REF!</v>
      </c>
      <c r="FH28" s="3" t="e">
        <f>#REF!*FH27</f>
        <v>#REF!</v>
      </c>
      <c r="FI28" s="3" t="e">
        <f>#REF!*FI27</f>
        <v>#REF!</v>
      </c>
      <c r="FJ28" s="3" t="e">
        <f>#REF!*FJ27</f>
        <v>#REF!</v>
      </c>
      <c r="FK28" s="3" t="e">
        <f>#REF!*FK27</f>
        <v>#REF!</v>
      </c>
      <c r="FL28" s="3" t="e">
        <f>#REF!*FL27</f>
        <v>#REF!</v>
      </c>
      <c r="FM28" s="3" t="e">
        <f>#REF!*FM27</f>
        <v>#REF!</v>
      </c>
      <c r="FN28" s="3" t="e">
        <f>#REF!*FN27</f>
        <v>#REF!</v>
      </c>
      <c r="FO28" s="3" t="e">
        <f>#REF!*FO27</f>
        <v>#REF!</v>
      </c>
      <c r="FP28" s="3" t="e">
        <f>#REF!*FP27</f>
        <v>#REF!</v>
      </c>
      <c r="FQ28" s="3" t="e">
        <f>#REF!*FQ27</f>
        <v>#REF!</v>
      </c>
      <c r="FR28" s="3" t="e">
        <f>#REF!*FR27</f>
        <v>#REF!</v>
      </c>
      <c r="FS28" s="3" t="e">
        <f>#REF!*FS27</f>
        <v>#REF!</v>
      </c>
      <c r="FT28" s="3" t="e">
        <f>#REF!*FT27</f>
        <v>#REF!</v>
      </c>
      <c r="FU28" s="3" t="e">
        <f>#REF!*FU27</f>
        <v>#REF!</v>
      </c>
      <c r="FV28" s="3" t="e">
        <f>#REF!*FV27</f>
        <v>#REF!</v>
      </c>
      <c r="FW28" s="3" t="e">
        <f>#REF!*FW27</f>
        <v>#REF!</v>
      </c>
      <c r="FX28" s="3" t="e">
        <f>#REF!*FX27</f>
        <v>#REF!</v>
      </c>
      <c r="FY28" s="3" t="e">
        <f>#REF!*FY27</f>
        <v>#REF!</v>
      </c>
      <c r="FZ28" s="3" t="e">
        <f>#REF!*FZ27</f>
        <v>#REF!</v>
      </c>
      <c r="GA28" s="3" t="e">
        <f>#REF!*GA27</f>
        <v>#REF!</v>
      </c>
      <c r="GB28" s="3" t="e">
        <f>#REF!*GB27</f>
        <v>#REF!</v>
      </c>
      <c r="GC28" s="3" t="e">
        <f>#REF!*GC27</f>
        <v>#REF!</v>
      </c>
      <c r="GD28" s="3" t="e">
        <f>#REF!*GD27</f>
        <v>#REF!</v>
      </c>
      <c r="GE28" s="3" t="e">
        <f>#REF!*GE27</f>
        <v>#REF!</v>
      </c>
      <c r="GF28" s="3" t="e">
        <f>#REF!*GF27</f>
        <v>#REF!</v>
      </c>
      <c r="GG28" s="3" t="e">
        <f>#REF!*GG27</f>
        <v>#REF!</v>
      </c>
      <c r="GH28" s="3" t="e">
        <f>#REF!*GH27</f>
        <v>#REF!</v>
      </c>
      <c r="GI28" s="3" t="e">
        <f>#REF!*GI27</f>
        <v>#REF!</v>
      </c>
      <c r="GJ28" s="3" t="e">
        <f>#REF!*GJ27</f>
        <v>#REF!</v>
      </c>
      <c r="GK28" s="3" t="e">
        <f>#REF!*GK27</f>
        <v>#REF!</v>
      </c>
      <c r="GL28" s="3" t="e">
        <f>#REF!*GL27</f>
        <v>#REF!</v>
      </c>
      <c r="GM28" s="3" t="e">
        <f>#REF!*GM27</f>
        <v>#REF!</v>
      </c>
      <c r="GN28" s="3" t="e">
        <f>#REF!*GN27</f>
        <v>#REF!</v>
      </c>
      <c r="GO28" s="3" t="e">
        <f>#REF!*GO27</f>
        <v>#REF!</v>
      </c>
      <c r="GP28" s="3" t="e">
        <f>#REF!*GP27</f>
        <v>#REF!</v>
      </c>
      <c r="GQ28" s="3" t="e">
        <f>#REF!*GQ27</f>
        <v>#REF!</v>
      </c>
      <c r="GR28" s="3" t="e">
        <f>#REF!*GR27</f>
        <v>#REF!</v>
      </c>
      <c r="GS28" s="3" t="e">
        <f>#REF!*GS27</f>
        <v>#REF!</v>
      </c>
      <c r="GT28" s="3" t="e">
        <f>#REF!*GT27</f>
        <v>#REF!</v>
      </c>
      <c r="GU28" s="3" t="e">
        <f>#REF!*GU27</f>
        <v>#REF!</v>
      </c>
      <c r="GV28" s="3" t="e">
        <f>#REF!*GV27</f>
        <v>#REF!</v>
      </c>
      <c r="GW28" s="3" t="e">
        <f>#REF!*GW27</f>
        <v>#REF!</v>
      </c>
      <c r="GX28" s="3" t="e">
        <f>#REF!*GX27</f>
        <v>#REF!</v>
      </c>
      <c r="GY28" s="3" t="e">
        <f>#REF!*GY27</f>
        <v>#REF!</v>
      </c>
      <c r="GZ28" s="3" t="e">
        <f>#REF!*GZ27</f>
        <v>#REF!</v>
      </c>
      <c r="HA28" s="3" t="e">
        <f>#REF!*HA27</f>
        <v>#REF!</v>
      </c>
      <c r="HB28" s="3" t="e">
        <f>#REF!*HB27</f>
        <v>#REF!</v>
      </c>
      <c r="HC28" s="3" t="e">
        <f>#REF!*HC27</f>
        <v>#REF!</v>
      </c>
      <c r="HD28" s="3" t="e">
        <f>#REF!*HD27</f>
        <v>#REF!</v>
      </c>
      <c r="HE28" s="3" t="e">
        <f>#REF!*HE27</f>
        <v>#REF!</v>
      </c>
      <c r="HF28" s="3" t="e">
        <f>#REF!*HF27</f>
        <v>#REF!</v>
      </c>
      <c r="HG28" s="3" t="e">
        <f>#REF!*HG27</f>
        <v>#REF!</v>
      </c>
      <c r="HH28" s="3" t="e">
        <f>#REF!*HH27</f>
        <v>#REF!</v>
      </c>
      <c r="HI28" s="3" t="e">
        <f>#REF!*HI27</f>
        <v>#REF!</v>
      </c>
      <c r="HJ28" s="3" t="e">
        <f>#REF!*HJ27</f>
        <v>#REF!</v>
      </c>
      <c r="HK28" s="3" t="e">
        <f>#REF!*HK27</f>
        <v>#REF!</v>
      </c>
      <c r="HL28" s="3" t="e">
        <f>#REF!*HL27</f>
        <v>#REF!</v>
      </c>
      <c r="HM28" s="3" t="e">
        <f>#REF!*HM27</f>
        <v>#REF!</v>
      </c>
      <c r="HN28" s="3" t="e">
        <f>#REF!*HN27</f>
        <v>#REF!</v>
      </c>
      <c r="HO28" s="3" t="e">
        <f>#REF!*HO27</f>
        <v>#REF!</v>
      </c>
      <c r="HP28" s="3" t="e">
        <f>#REF!*HP27</f>
        <v>#REF!</v>
      </c>
      <c r="HQ28" s="3" t="e">
        <f>#REF!*HQ27</f>
        <v>#REF!</v>
      </c>
      <c r="HR28" s="3" t="e">
        <f>#REF!*HR27</f>
        <v>#REF!</v>
      </c>
      <c r="HS28" s="3" t="e">
        <f>#REF!*HS27</f>
        <v>#REF!</v>
      </c>
      <c r="HT28" s="3" t="e">
        <f>#REF!*HT27</f>
        <v>#REF!</v>
      </c>
      <c r="HU28" s="3" t="e">
        <f>#REF!*HU27</f>
        <v>#REF!</v>
      </c>
      <c r="HV28" s="3" t="e">
        <f>#REF!*HV27</f>
        <v>#REF!</v>
      </c>
      <c r="HW28" s="3" t="e">
        <f>#REF!*HW27</f>
        <v>#REF!</v>
      </c>
      <c r="HX28" s="3" t="e">
        <f>#REF!*HX27</f>
        <v>#REF!</v>
      </c>
      <c r="HY28" s="3" t="e">
        <f>#REF!*HY27</f>
        <v>#REF!</v>
      </c>
      <c r="HZ28" s="3" t="e">
        <f>#REF!*HZ27</f>
        <v>#REF!</v>
      </c>
      <c r="IA28" s="3" t="e">
        <f>#REF!*IA27</f>
        <v>#REF!</v>
      </c>
      <c r="IB28" s="3" t="e">
        <f>#REF!*IB27</f>
        <v>#REF!</v>
      </c>
      <c r="IC28" s="3" t="e">
        <f>#REF!*IC27</f>
        <v>#REF!</v>
      </c>
      <c r="ID28" s="3" t="e">
        <f>#REF!*ID27</f>
        <v>#REF!</v>
      </c>
      <c r="IE28" s="3" t="e">
        <f>#REF!*IE27</f>
        <v>#REF!</v>
      </c>
      <c r="IF28" s="3" t="e">
        <f>#REF!*IF27</f>
        <v>#REF!</v>
      </c>
      <c r="IG28" s="3" t="e">
        <f>#REF!*IG27</f>
        <v>#REF!</v>
      </c>
      <c r="IH28" s="3" t="e">
        <f>#REF!*IH27</f>
        <v>#REF!</v>
      </c>
      <c r="II28" s="3" t="e">
        <f>#REF!*II27</f>
        <v>#REF!</v>
      </c>
    </row>
    <row r="29" spans="1:243" s="13" customFormat="1" ht="15" customHeight="1">
      <c r="B29" s="27"/>
      <c r="C29" s="481"/>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19"/>
      <c r="CQ29" s="219"/>
      <c r="CR29" s="219"/>
      <c r="CS29" s="219"/>
      <c r="CT29" s="219"/>
      <c r="CU29" s="219"/>
      <c r="CV29" s="219"/>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9"/>
      <c r="ET29" s="219"/>
      <c r="EU29" s="219"/>
      <c r="EV29" s="219"/>
      <c r="EW29" s="219"/>
      <c r="EX29" s="219"/>
      <c r="EY29" s="219"/>
      <c r="EZ29" s="219"/>
      <c r="FA29" s="219"/>
      <c r="FB29" s="219"/>
      <c r="FC29" s="219"/>
      <c r="FD29" s="219"/>
      <c r="FE29" s="219"/>
      <c r="FF29" s="219"/>
      <c r="FG29" s="219"/>
      <c r="FH29" s="219"/>
      <c r="FI29" s="219"/>
      <c r="FJ29" s="219"/>
      <c r="FK29" s="219"/>
      <c r="FL29" s="219"/>
      <c r="FM29" s="219"/>
      <c r="FN29" s="219"/>
      <c r="FO29" s="219"/>
      <c r="FP29" s="219"/>
      <c r="FQ29" s="219"/>
      <c r="FR29" s="219"/>
      <c r="FS29" s="219"/>
      <c r="FT29" s="219"/>
      <c r="FU29" s="219"/>
      <c r="FV29" s="219"/>
      <c r="FW29" s="219"/>
      <c r="FX29" s="219"/>
      <c r="FY29" s="219"/>
      <c r="FZ29" s="219"/>
      <c r="GA29" s="219"/>
      <c r="GB29" s="219"/>
      <c r="GC29" s="219"/>
      <c r="GD29" s="219"/>
      <c r="GE29" s="219"/>
      <c r="GF29" s="219"/>
      <c r="GG29" s="219"/>
      <c r="GH29" s="219"/>
      <c r="GI29" s="219"/>
      <c r="GJ29" s="219"/>
      <c r="GK29" s="219"/>
      <c r="GL29" s="219"/>
      <c r="GM29" s="219"/>
      <c r="GN29" s="219"/>
      <c r="GO29" s="219"/>
      <c r="GP29" s="219"/>
      <c r="GQ29" s="219"/>
      <c r="GR29" s="219"/>
      <c r="GS29" s="219"/>
      <c r="GT29" s="219"/>
      <c r="GU29" s="219"/>
      <c r="GV29" s="219"/>
      <c r="GW29" s="219"/>
      <c r="GX29" s="219"/>
      <c r="GY29" s="219"/>
      <c r="GZ29" s="219"/>
      <c r="HA29" s="219"/>
      <c r="HB29" s="219"/>
      <c r="HC29" s="219"/>
      <c r="HD29" s="219"/>
      <c r="HE29" s="219"/>
      <c r="HF29" s="219"/>
      <c r="HG29" s="219"/>
      <c r="HH29" s="219"/>
      <c r="HI29" s="219"/>
      <c r="HJ29" s="219"/>
      <c r="HK29" s="219"/>
      <c r="HL29" s="219"/>
      <c r="HM29" s="219"/>
      <c r="HN29" s="219"/>
      <c r="HO29" s="219"/>
      <c r="HP29" s="219"/>
      <c r="HQ29" s="219"/>
      <c r="HR29" s="219"/>
      <c r="HS29" s="219"/>
      <c r="HT29" s="219"/>
      <c r="HU29" s="219"/>
      <c r="HV29" s="219"/>
      <c r="HW29" s="219"/>
      <c r="HX29" s="219"/>
      <c r="HY29" s="219"/>
      <c r="HZ29" s="219"/>
      <c r="IA29" s="219"/>
      <c r="IB29" s="219"/>
      <c r="IC29" s="219"/>
      <c r="ID29" s="219"/>
      <c r="IE29" s="219"/>
      <c r="IF29" s="219"/>
      <c r="IG29" s="219"/>
      <c r="IH29" s="219"/>
      <c r="II29" s="219"/>
    </row>
    <row r="30" spans="1:243" s="17" customFormat="1" ht="15.75" thickBot="1">
      <c r="B30" s="23"/>
      <c r="D30" s="8" t="s">
        <v>2</v>
      </c>
      <c r="E30" s="8" t="s">
        <v>1</v>
      </c>
      <c r="F30" s="8" t="s">
        <v>3</v>
      </c>
      <c r="G30" s="8" t="s">
        <v>4</v>
      </c>
      <c r="H30" s="8" t="s">
        <v>5</v>
      </c>
      <c r="I30" s="8" t="s">
        <v>6</v>
      </c>
      <c r="J30" s="8" t="s">
        <v>7</v>
      </c>
      <c r="K30" s="8" t="s">
        <v>8</v>
      </c>
      <c r="L30" s="8" t="s">
        <v>9</v>
      </c>
      <c r="M30" s="8" t="s">
        <v>10</v>
      </c>
      <c r="N30" s="8" t="s">
        <v>11</v>
      </c>
      <c r="O30" s="8" t="s">
        <v>12</v>
      </c>
      <c r="P30" s="8" t="s">
        <v>13</v>
      </c>
      <c r="Q30" s="8" t="s">
        <v>14</v>
      </c>
      <c r="R30" s="8" t="s">
        <v>15</v>
      </c>
      <c r="S30" s="8" t="s">
        <v>16</v>
      </c>
      <c r="T30" s="8" t="s">
        <v>17</v>
      </c>
      <c r="U30" s="8" t="s">
        <v>18</v>
      </c>
      <c r="V30" s="8" t="s">
        <v>19</v>
      </c>
      <c r="W30" s="8" t="s">
        <v>20</v>
      </c>
      <c r="X30" s="8" t="s">
        <v>21</v>
      </c>
      <c r="Y30" s="8" t="s">
        <v>22</v>
      </c>
      <c r="Z30" s="8" t="s">
        <v>23</v>
      </c>
      <c r="AA30" s="8" t="s">
        <v>24</v>
      </c>
      <c r="AB30" s="8" t="s">
        <v>25</v>
      </c>
      <c r="AC30" s="8" t="s">
        <v>26</v>
      </c>
      <c r="AD30" s="8" t="s">
        <v>27</v>
      </c>
      <c r="AE30" s="8" t="s">
        <v>28</v>
      </c>
      <c r="AF30" s="8" t="s">
        <v>29</v>
      </c>
      <c r="AG30" s="8" t="s">
        <v>30</v>
      </c>
      <c r="AH30" s="8" t="s">
        <v>31</v>
      </c>
      <c r="AI30" s="8" t="s">
        <v>32</v>
      </c>
      <c r="AJ30" s="8" t="s">
        <v>33</v>
      </c>
      <c r="AK30" s="8" t="s">
        <v>34</v>
      </c>
      <c r="AL30" s="8" t="s">
        <v>35</v>
      </c>
      <c r="AM30" s="8" t="s">
        <v>36</v>
      </c>
      <c r="AN30" s="8" t="s">
        <v>37</v>
      </c>
      <c r="AO30" s="8" t="s">
        <v>38</v>
      </c>
      <c r="AP30" s="8" t="s">
        <v>39</v>
      </c>
      <c r="AQ30" s="8" t="s">
        <v>40</v>
      </c>
      <c r="AR30" s="8" t="s">
        <v>41</v>
      </c>
      <c r="AS30" s="8" t="s">
        <v>42</v>
      </c>
      <c r="AT30" s="8" t="s">
        <v>43</v>
      </c>
      <c r="AU30" s="8" t="s">
        <v>44</v>
      </c>
      <c r="AV30" s="8" t="s">
        <v>45</v>
      </c>
      <c r="AW30" s="8" t="s">
        <v>46</v>
      </c>
      <c r="AX30" s="8" t="s">
        <v>47</v>
      </c>
      <c r="AY30" s="8" t="s">
        <v>48</v>
      </c>
      <c r="AZ30" s="8" t="s">
        <v>49</v>
      </c>
      <c r="BA30" s="8" t="s">
        <v>50</v>
      </c>
      <c r="BB30" s="8" t="s">
        <v>51</v>
      </c>
      <c r="BC30" s="9" t="s">
        <v>60</v>
      </c>
      <c r="BD30" s="9" t="s">
        <v>61</v>
      </c>
      <c r="BE30" s="9" t="s">
        <v>62</v>
      </c>
      <c r="BF30" s="9" t="s">
        <v>63</v>
      </c>
      <c r="BG30" s="9" t="s">
        <v>64</v>
      </c>
      <c r="BH30" s="9" t="s">
        <v>65</v>
      </c>
      <c r="BI30" s="9" t="s">
        <v>66</v>
      </c>
      <c r="BJ30" s="9" t="s">
        <v>67</v>
      </c>
      <c r="BK30" s="9" t="s">
        <v>68</v>
      </c>
      <c r="BL30" s="9" t="s">
        <v>69</v>
      </c>
      <c r="BM30" s="9" t="s">
        <v>70</v>
      </c>
      <c r="BN30" s="9" t="s">
        <v>71</v>
      </c>
      <c r="BO30" s="9" t="s">
        <v>72</v>
      </c>
      <c r="BP30" s="9" t="s">
        <v>73</v>
      </c>
      <c r="BQ30" s="9" t="s">
        <v>74</v>
      </c>
      <c r="BR30" s="9" t="s">
        <v>75</v>
      </c>
      <c r="BS30" s="9" t="s">
        <v>76</v>
      </c>
      <c r="BT30" s="9" t="s">
        <v>77</v>
      </c>
      <c r="BU30" s="9" t="s">
        <v>78</v>
      </c>
      <c r="BV30" s="9" t="s">
        <v>79</v>
      </c>
      <c r="BW30" s="9" t="s">
        <v>80</v>
      </c>
      <c r="BX30" s="9" t="s">
        <v>81</v>
      </c>
      <c r="BY30" s="9" t="s">
        <v>82</v>
      </c>
      <c r="BZ30" s="9" t="s">
        <v>83</v>
      </c>
      <c r="CA30" s="9" t="s">
        <v>84</v>
      </c>
      <c r="CB30" s="9" t="s">
        <v>85</v>
      </c>
      <c r="CC30" s="9" t="s">
        <v>86</v>
      </c>
      <c r="CD30" s="9" t="s">
        <v>87</v>
      </c>
      <c r="CE30" s="9" t="s">
        <v>88</v>
      </c>
      <c r="CF30" s="9" t="s">
        <v>89</v>
      </c>
      <c r="CG30" s="9" t="s">
        <v>90</v>
      </c>
      <c r="CH30" s="9" t="s">
        <v>91</v>
      </c>
      <c r="CI30" s="9" t="s">
        <v>92</v>
      </c>
      <c r="CJ30" s="9" t="s">
        <v>93</v>
      </c>
      <c r="CK30" s="9" t="s">
        <v>94</v>
      </c>
      <c r="CL30" s="9" t="s">
        <v>95</v>
      </c>
      <c r="CM30" s="9" t="s">
        <v>96</v>
      </c>
      <c r="CN30" s="9" t="s">
        <v>97</v>
      </c>
      <c r="CO30" s="9" t="s">
        <v>98</v>
      </c>
      <c r="CP30" s="9" t="s">
        <v>99</v>
      </c>
      <c r="CQ30" s="9" t="s">
        <v>100</v>
      </c>
      <c r="CR30" s="9" t="s">
        <v>101</v>
      </c>
      <c r="CS30" s="9" t="s">
        <v>102</v>
      </c>
      <c r="CT30" s="9" t="s">
        <v>103</v>
      </c>
      <c r="CU30" s="9" t="s">
        <v>104</v>
      </c>
      <c r="CV30" s="9" t="s">
        <v>105</v>
      </c>
      <c r="CW30" s="9" t="s">
        <v>106</v>
      </c>
      <c r="CX30" s="9" t="s">
        <v>107</v>
      </c>
      <c r="CY30" s="9" t="s">
        <v>108</v>
      </c>
      <c r="CZ30" s="9" t="s">
        <v>109</v>
      </c>
      <c r="DA30" s="9" t="s">
        <v>110</v>
      </c>
      <c r="DB30" s="9" t="s">
        <v>111</v>
      </c>
      <c r="DC30" s="9" t="s">
        <v>112</v>
      </c>
      <c r="DD30" s="9" t="s">
        <v>113</v>
      </c>
      <c r="DE30" s="9" t="s">
        <v>114</v>
      </c>
      <c r="DF30" s="9" t="s">
        <v>115</v>
      </c>
      <c r="DG30" s="9" t="s">
        <v>116</v>
      </c>
      <c r="DH30" s="9" t="s">
        <v>117</v>
      </c>
      <c r="DI30" s="9" t="s">
        <v>118</v>
      </c>
      <c r="DJ30" s="9" t="s">
        <v>119</v>
      </c>
      <c r="DK30" s="9" t="s">
        <v>120</v>
      </c>
      <c r="DL30" s="9" t="s">
        <v>121</v>
      </c>
      <c r="DM30" s="9" t="s">
        <v>122</v>
      </c>
      <c r="DN30" s="9" t="s">
        <v>123</v>
      </c>
      <c r="DO30" s="9" t="s">
        <v>124</v>
      </c>
      <c r="DP30" s="9" t="s">
        <v>125</v>
      </c>
      <c r="DQ30" s="9" t="s">
        <v>126</v>
      </c>
      <c r="DR30" s="9" t="s">
        <v>127</v>
      </c>
      <c r="DS30" s="9" t="s">
        <v>128</v>
      </c>
      <c r="DT30" s="9" t="s">
        <v>129</v>
      </c>
      <c r="DU30" s="9" t="s">
        <v>130</v>
      </c>
      <c r="DV30" s="9" t="s">
        <v>131</v>
      </c>
      <c r="DW30" s="9" t="s">
        <v>132</v>
      </c>
      <c r="DX30" s="9" t="s">
        <v>133</v>
      </c>
      <c r="DY30" s="9" t="s">
        <v>134</v>
      </c>
      <c r="DZ30" s="9" t="s">
        <v>135</v>
      </c>
      <c r="EA30" s="9" t="s">
        <v>136</v>
      </c>
      <c r="EB30" s="9" t="s">
        <v>137</v>
      </c>
      <c r="EC30" s="9" t="s">
        <v>138</v>
      </c>
      <c r="ED30" s="9" t="s">
        <v>139</v>
      </c>
      <c r="EE30" s="9" t="s">
        <v>140</v>
      </c>
      <c r="EF30" s="9" t="s">
        <v>141</v>
      </c>
      <c r="EG30" s="9" t="s">
        <v>142</v>
      </c>
      <c r="EH30" s="9" t="s">
        <v>143</v>
      </c>
      <c r="EI30" s="9" t="s">
        <v>144</v>
      </c>
      <c r="EJ30" s="9" t="s">
        <v>145</v>
      </c>
      <c r="EK30" s="9" t="s">
        <v>146</v>
      </c>
      <c r="EL30" s="9" t="s">
        <v>147</v>
      </c>
      <c r="EM30" s="9" t="s">
        <v>148</v>
      </c>
      <c r="EN30" s="9" t="s">
        <v>149</v>
      </c>
      <c r="EO30" s="9" t="s">
        <v>150</v>
      </c>
      <c r="EP30" s="9" t="s">
        <v>151</v>
      </c>
      <c r="EQ30" s="9" t="s">
        <v>152</v>
      </c>
      <c r="ER30" s="9" t="s">
        <v>153</v>
      </c>
      <c r="ES30" s="9" t="s">
        <v>154</v>
      </c>
      <c r="ET30" s="9" t="s">
        <v>155</v>
      </c>
      <c r="EU30" s="9" t="s">
        <v>156</v>
      </c>
      <c r="EV30" s="9" t="s">
        <v>157</v>
      </c>
      <c r="EW30" s="9" t="s">
        <v>158</v>
      </c>
      <c r="EX30" s="9" t="s">
        <v>159</v>
      </c>
      <c r="EY30" s="9" t="s">
        <v>160</v>
      </c>
      <c r="EZ30" s="9" t="s">
        <v>161</v>
      </c>
      <c r="FA30" s="9" t="s">
        <v>162</v>
      </c>
      <c r="FB30" s="9" t="s">
        <v>163</v>
      </c>
      <c r="FC30" s="9" t="s">
        <v>164</v>
      </c>
      <c r="FD30" s="9" t="s">
        <v>165</v>
      </c>
      <c r="FE30" s="9" t="s">
        <v>166</v>
      </c>
      <c r="FF30" s="9" t="s">
        <v>167</v>
      </c>
      <c r="FG30" s="9" t="s">
        <v>168</v>
      </c>
      <c r="FH30" s="9" t="s">
        <v>169</v>
      </c>
      <c r="FI30" s="9" t="s">
        <v>170</v>
      </c>
      <c r="FJ30" s="9" t="s">
        <v>171</v>
      </c>
      <c r="FK30" s="9" t="s">
        <v>172</v>
      </c>
      <c r="FL30" s="9" t="s">
        <v>173</v>
      </c>
      <c r="FM30" s="9" t="s">
        <v>174</v>
      </c>
      <c r="FN30" s="9" t="s">
        <v>175</v>
      </c>
      <c r="FO30" s="9" t="s">
        <v>176</v>
      </c>
      <c r="FP30" s="9" t="s">
        <v>177</v>
      </c>
      <c r="FQ30" s="9" t="s">
        <v>178</v>
      </c>
      <c r="FR30" s="9" t="s">
        <v>179</v>
      </c>
      <c r="FS30" s="9" t="s">
        <v>180</v>
      </c>
      <c r="FT30" s="9" t="s">
        <v>181</v>
      </c>
      <c r="FU30" s="9" t="s">
        <v>182</v>
      </c>
      <c r="FV30" s="9" t="s">
        <v>183</v>
      </c>
      <c r="FW30" s="9" t="s">
        <v>184</v>
      </c>
      <c r="FX30" s="9" t="s">
        <v>185</v>
      </c>
      <c r="FY30" s="9" t="s">
        <v>186</v>
      </c>
      <c r="FZ30" s="9" t="s">
        <v>187</v>
      </c>
      <c r="GA30" s="9" t="s">
        <v>188</v>
      </c>
      <c r="GB30" s="9" t="s">
        <v>189</v>
      </c>
      <c r="GC30" s="9" t="s">
        <v>190</v>
      </c>
      <c r="GD30" s="9" t="s">
        <v>191</v>
      </c>
      <c r="GE30" s="9" t="s">
        <v>192</v>
      </c>
      <c r="GF30" s="9" t="s">
        <v>193</v>
      </c>
      <c r="GG30" s="9" t="s">
        <v>194</v>
      </c>
      <c r="GH30" s="9" t="s">
        <v>195</v>
      </c>
      <c r="GI30" s="9" t="s">
        <v>196</v>
      </c>
      <c r="GJ30" s="9" t="s">
        <v>197</v>
      </c>
      <c r="GK30" s="9" t="s">
        <v>198</v>
      </c>
      <c r="GL30" s="9" t="s">
        <v>199</v>
      </c>
      <c r="GM30" s="9" t="s">
        <v>200</v>
      </c>
      <c r="GN30" s="9" t="s">
        <v>201</v>
      </c>
      <c r="GO30" s="9" t="s">
        <v>202</v>
      </c>
      <c r="GP30" s="9" t="s">
        <v>203</v>
      </c>
      <c r="GQ30" s="9" t="s">
        <v>204</v>
      </c>
      <c r="GR30" s="9" t="s">
        <v>205</v>
      </c>
      <c r="GS30" s="9" t="s">
        <v>206</v>
      </c>
      <c r="GT30" s="9" t="s">
        <v>207</v>
      </c>
      <c r="GU30" s="9" t="s">
        <v>208</v>
      </c>
      <c r="GV30" s="9" t="s">
        <v>209</v>
      </c>
      <c r="GW30" s="9" t="s">
        <v>210</v>
      </c>
      <c r="GX30" s="9" t="s">
        <v>211</v>
      </c>
      <c r="GY30" s="9" t="s">
        <v>212</v>
      </c>
      <c r="GZ30" s="9" t="s">
        <v>213</v>
      </c>
      <c r="HA30" s="9" t="s">
        <v>214</v>
      </c>
      <c r="HB30" s="9" t="s">
        <v>215</v>
      </c>
      <c r="HC30" s="9" t="s">
        <v>216</v>
      </c>
      <c r="HD30" s="9" t="s">
        <v>217</v>
      </c>
      <c r="HE30" s="9" t="s">
        <v>218</v>
      </c>
      <c r="HF30" s="9" t="s">
        <v>219</v>
      </c>
      <c r="HG30" s="9" t="s">
        <v>220</v>
      </c>
      <c r="HH30" s="9" t="s">
        <v>221</v>
      </c>
      <c r="HI30" s="9" t="s">
        <v>222</v>
      </c>
      <c r="HJ30" s="9" t="s">
        <v>223</v>
      </c>
      <c r="HK30" s="9" t="s">
        <v>224</v>
      </c>
      <c r="HL30" s="9" t="s">
        <v>225</v>
      </c>
      <c r="HM30" s="9" t="s">
        <v>226</v>
      </c>
      <c r="HN30" s="9" t="s">
        <v>227</v>
      </c>
      <c r="HO30" s="9" t="s">
        <v>228</v>
      </c>
      <c r="HP30" s="9" t="s">
        <v>229</v>
      </c>
      <c r="HQ30" s="9" t="s">
        <v>230</v>
      </c>
      <c r="HR30" s="9" t="s">
        <v>231</v>
      </c>
      <c r="HS30" s="9" t="s">
        <v>232</v>
      </c>
      <c r="HT30" s="9" t="s">
        <v>233</v>
      </c>
      <c r="HU30" s="9" t="s">
        <v>234</v>
      </c>
      <c r="HV30" s="9" t="s">
        <v>235</v>
      </c>
      <c r="HW30" s="9" t="s">
        <v>236</v>
      </c>
      <c r="HX30" s="9" t="s">
        <v>237</v>
      </c>
      <c r="HY30" s="9" t="s">
        <v>238</v>
      </c>
      <c r="HZ30" s="9" t="s">
        <v>239</v>
      </c>
      <c r="IA30" s="9" t="s">
        <v>240</v>
      </c>
      <c r="IB30" s="9" t="s">
        <v>241</v>
      </c>
      <c r="IC30" s="9" t="s">
        <v>242</v>
      </c>
      <c r="ID30" s="9" t="s">
        <v>243</v>
      </c>
      <c r="IE30" s="9" t="s">
        <v>244</v>
      </c>
      <c r="IF30" s="9" t="s">
        <v>245</v>
      </c>
      <c r="IG30" s="9" t="s">
        <v>246</v>
      </c>
      <c r="IH30" s="9" t="s">
        <v>247</v>
      </c>
      <c r="II30" s="9" t="s">
        <v>248</v>
      </c>
    </row>
    <row r="31" spans="1:243" ht="15.75" thickBot="1">
      <c r="A31" s="154"/>
      <c r="B31" s="24" t="s">
        <v>430</v>
      </c>
      <c r="C31" s="143">
        <f>'2.1 Payback calculator (Neut.)'!C31*'READ ME FIRST!!!'!D43</f>
        <v>0</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row>
    <row r="32" spans="1:243" ht="15.75" thickBot="1">
      <c r="A32" s="144" t="str">
        <f>'2.1 Payback calculator (Neut.)'!A32</f>
        <v>Electricity</v>
      </c>
      <c r="B32" s="24" t="s">
        <v>515</v>
      </c>
      <c r="C32" s="145">
        <f>'2.1 Payback calculator (Neut.)'!C32</f>
        <v>0</v>
      </c>
      <c r="D32" s="1">
        <f>C32</f>
        <v>0</v>
      </c>
      <c r="E32" s="1">
        <f>D32*(1+$C$31)</f>
        <v>0</v>
      </c>
      <c r="F32" s="1">
        <f t="shared" ref="F32:BB32" si="15">E32*(1+$C$31)</f>
        <v>0</v>
      </c>
      <c r="G32" s="1">
        <f t="shared" si="15"/>
        <v>0</v>
      </c>
      <c r="H32" s="1">
        <f t="shared" si="15"/>
        <v>0</v>
      </c>
      <c r="I32" s="1">
        <f t="shared" si="15"/>
        <v>0</v>
      </c>
      <c r="J32" s="1">
        <f t="shared" si="15"/>
        <v>0</v>
      </c>
      <c r="K32" s="1">
        <f t="shared" si="15"/>
        <v>0</v>
      </c>
      <c r="L32" s="1">
        <f t="shared" si="15"/>
        <v>0</v>
      </c>
      <c r="M32" s="1">
        <f t="shared" si="15"/>
        <v>0</v>
      </c>
      <c r="N32" s="1">
        <f t="shared" si="15"/>
        <v>0</v>
      </c>
      <c r="O32" s="1">
        <f t="shared" si="15"/>
        <v>0</v>
      </c>
      <c r="P32" s="1">
        <f t="shared" si="15"/>
        <v>0</v>
      </c>
      <c r="Q32" s="1">
        <f t="shared" si="15"/>
        <v>0</v>
      </c>
      <c r="R32" s="1">
        <f t="shared" si="15"/>
        <v>0</v>
      </c>
      <c r="S32" s="1">
        <f t="shared" si="15"/>
        <v>0</v>
      </c>
      <c r="T32" s="1">
        <f t="shared" si="15"/>
        <v>0</v>
      </c>
      <c r="U32" s="1">
        <f t="shared" si="15"/>
        <v>0</v>
      </c>
      <c r="V32" s="1">
        <f t="shared" si="15"/>
        <v>0</v>
      </c>
      <c r="W32" s="1">
        <f t="shared" si="15"/>
        <v>0</v>
      </c>
      <c r="X32" s="1">
        <f t="shared" si="15"/>
        <v>0</v>
      </c>
      <c r="Y32" s="1">
        <f t="shared" si="15"/>
        <v>0</v>
      </c>
      <c r="Z32" s="1">
        <f t="shared" si="15"/>
        <v>0</v>
      </c>
      <c r="AA32" s="1">
        <f t="shared" si="15"/>
        <v>0</v>
      </c>
      <c r="AB32" s="1">
        <f t="shared" si="15"/>
        <v>0</v>
      </c>
      <c r="AC32" s="1">
        <f t="shared" si="15"/>
        <v>0</v>
      </c>
      <c r="AD32" s="1">
        <f t="shared" si="15"/>
        <v>0</v>
      </c>
      <c r="AE32" s="1">
        <f t="shared" si="15"/>
        <v>0</v>
      </c>
      <c r="AF32" s="1">
        <f t="shared" si="15"/>
        <v>0</v>
      </c>
      <c r="AG32" s="1">
        <f t="shared" si="15"/>
        <v>0</v>
      </c>
      <c r="AH32" s="1">
        <f t="shared" si="15"/>
        <v>0</v>
      </c>
      <c r="AI32" s="1">
        <f t="shared" si="15"/>
        <v>0</v>
      </c>
      <c r="AJ32" s="1">
        <f t="shared" si="15"/>
        <v>0</v>
      </c>
      <c r="AK32" s="1">
        <f t="shared" si="15"/>
        <v>0</v>
      </c>
      <c r="AL32" s="1">
        <f t="shared" si="15"/>
        <v>0</v>
      </c>
      <c r="AM32" s="1">
        <f t="shared" si="15"/>
        <v>0</v>
      </c>
      <c r="AN32" s="1">
        <f t="shared" si="15"/>
        <v>0</v>
      </c>
      <c r="AO32" s="1">
        <f t="shared" si="15"/>
        <v>0</v>
      </c>
      <c r="AP32" s="1">
        <f t="shared" si="15"/>
        <v>0</v>
      </c>
      <c r="AQ32" s="1">
        <f t="shared" si="15"/>
        <v>0</v>
      </c>
      <c r="AR32" s="1">
        <f t="shared" si="15"/>
        <v>0</v>
      </c>
      <c r="AS32" s="1">
        <f t="shared" si="15"/>
        <v>0</v>
      </c>
      <c r="AT32" s="1">
        <f t="shared" si="15"/>
        <v>0</v>
      </c>
      <c r="AU32" s="1">
        <f t="shared" si="15"/>
        <v>0</v>
      </c>
      <c r="AV32" s="1">
        <f t="shared" si="15"/>
        <v>0</v>
      </c>
      <c r="AW32" s="1">
        <f t="shared" si="15"/>
        <v>0</v>
      </c>
      <c r="AX32" s="1">
        <f t="shared" si="15"/>
        <v>0</v>
      </c>
      <c r="AY32" s="1">
        <f t="shared" si="15"/>
        <v>0</v>
      </c>
      <c r="AZ32" s="1">
        <f t="shared" si="15"/>
        <v>0</v>
      </c>
      <c r="BA32" s="1">
        <f t="shared" si="15"/>
        <v>0</v>
      </c>
      <c r="BB32" s="2">
        <f t="shared" si="15"/>
        <v>0</v>
      </c>
      <c r="BC32" s="3">
        <f t="shared" ref="BC32:DN32" si="16">BB32*$C$21</f>
        <v>0</v>
      </c>
      <c r="BD32" s="3">
        <f t="shared" si="16"/>
        <v>0</v>
      </c>
      <c r="BE32" s="3">
        <f t="shared" si="16"/>
        <v>0</v>
      </c>
      <c r="BF32" s="3">
        <f t="shared" si="16"/>
        <v>0</v>
      </c>
      <c r="BG32" s="3">
        <f t="shared" si="16"/>
        <v>0</v>
      </c>
      <c r="BH32" s="3">
        <f t="shared" si="16"/>
        <v>0</v>
      </c>
      <c r="BI32" s="3">
        <f t="shared" si="16"/>
        <v>0</v>
      </c>
      <c r="BJ32" s="3">
        <f t="shared" si="16"/>
        <v>0</v>
      </c>
      <c r="BK32" s="3">
        <f t="shared" si="16"/>
        <v>0</v>
      </c>
      <c r="BL32" s="3">
        <f t="shared" si="16"/>
        <v>0</v>
      </c>
      <c r="BM32" s="3">
        <f t="shared" si="16"/>
        <v>0</v>
      </c>
      <c r="BN32" s="3">
        <f t="shared" si="16"/>
        <v>0</v>
      </c>
      <c r="BO32" s="3">
        <f t="shared" si="16"/>
        <v>0</v>
      </c>
      <c r="BP32" s="3">
        <f t="shared" si="16"/>
        <v>0</v>
      </c>
      <c r="BQ32" s="3">
        <f t="shared" si="16"/>
        <v>0</v>
      </c>
      <c r="BR32" s="3">
        <f t="shared" si="16"/>
        <v>0</v>
      </c>
      <c r="BS32" s="3">
        <f t="shared" si="16"/>
        <v>0</v>
      </c>
      <c r="BT32" s="3">
        <f t="shared" si="16"/>
        <v>0</v>
      </c>
      <c r="BU32" s="3">
        <f t="shared" si="16"/>
        <v>0</v>
      </c>
      <c r="BV32" s="3">
        <f t="shared" si="16"/>
        <v>0</v>
      </c>
      <c r="BW32" s="3">
        <f t="shared" si="16"/>
        <v>0</v>
      </c>
      <c r="BX32" s="3">
        <f t="shared" si="16"/>
        <v>0</v>
      </c>
      <c r="BY32" s="3">
        <f t="shared" si="16"/>
        <v>0</v>
      </c>
      <c r="BZ32" s="3">
        <f t="shared" si="16"/>
        <v>0</v>
      </c>
      <c r="CA32" s="3">
        <f t="shared" si="16"/>
        <v>0</v>
      </c>
      <c r="CB32" s="3">
        <f t="shared" si="16"/>
        <v>0</v>
      </c>
      <c r="CC32" s="3">
        <f t="shared" si="16"/>
        <v>0</v>
      </c>
      <c r="CD32" s="3">
        <f t="shared" si="16"/>
        <v>0</v>
      </c>
      <c r="CE32" s="3">
        <f t="shared" si="16"/>
        <v>0</v>
      </c>
      <c r="CF32" s="3">
        <f t="shared" si="16"/>
        <v>0</v>
      </c>
      <c r="CG32" s="3">
        <f t="shared" si="16"/>
        <v>0</v>
      </c>
      <c r="CH32" s="3">
        <f t="shared" si="16"/>
        <v>0</v>
      </c>
      <c r="CI32" s="3">
        <f t="shared" si="16"/>
        <v>0</v>
      </c>
      <c r="CJ32" s="3">
        <f t="shared" si="16"/>
        <v>0</v>
      </c>
      <c r="CK32" s="3">
        <f t="shared" si="16"/>
        <v>0</v>
      </c>
      <c r="CL32" s="3">
        <f t="shared" si="16"/>
        <v>0</v>
      </c>
      <c r="CM32" s="3">
        <f t="shared" si="16"/>
        <v>0</v>
      </c>
      <c r="CN32" s="3">
        <f t="shared" si="16"/>
        <v>0</v>
      </c>
      <c r="CO32" s="3">
        <f t="shared" si="16"/>
        <v>0</v>
      </c>
      <c r="CP32" s="3">
        <f t="shared" si="16"/>
        <v>0</v>
      </c>
      <c r="CQ32" s="3">
        <f t="shared" si="16"/>
        <v>0</v>
      </c>
      <c r="CR32" s="3">
        <f t="shared" si="16"/>
        <v>0</v>
      </c>
      <c r="CS32" s="3">
        <f t="shared" si="16"/>
        <v>0</v>
      </c>
      <c r="CT32" s="3">
        <f t="shared" si="16"/>
        <v>0</v>
      </c>
      <c r="CU32" s="3">
        <f t="shared" si="16"/>
        <v>0</v>
      </c>
      <c r="CV32" s="3">
        <f t="shared" si="16"/>
        <v>0</v>
      </c>
      <c r="CW32" s="3">
        <f t="shared" si="16"/>
        <v>0</v>
      </c>
      <c r="CX32" s="3">
        <f t="shared" si="16"/>
        <v>0</v>
      </c>
      <c r="CY32" s="3">
        <f t="shared" si="16"/>
        <v>0</v>
      </c>
      <c r="CZ32" s="3">
        <f t="shared" si="16"/>
        <v>0</v>
      </c>
      <c r="DA32" s="3">
        <f t="shared" si="16"/>
        <v>0</v>
      </c>
      <c r="DB32" s="3">
        <f t="shared" si="16"/>
        <v>0</v>
      </c>
      <c r="DC32" s="3">
        <f t="shared" si="16"/>
        <v>0</v>
      </c>
      <c r="DD32" s="3">
        <f t="shared" si="16"/>
        <v>0</v>
      </c>
      <c r="DE32" s="3">
        <f t="shared" si="16"/>
        <v>0</v>
      </c>
      <c r="DF32" s="3">
        <f t="shared" si="16"/>
        <v>0</v>
      </c>
      <c r="DG32" s="3">
        <f t="shared" si="16"/>
        <v>0</v>
      </c>
      <c r="DH32" s="3">
        <f t="shared" si="16"/>
        <v>0</v>
      </c>
      <c r="DI32" s="3">
        <f t="shared" si="16"/>
        <v>0</v>
      </c>
      <c r="DJ32" s="3">
        <f t="shared" si="16"/>
        <v>0</v>
      </c>
      <c r="DK32" s="3">
        <f t="shared" si="16"/>
        <v>0</v>
      </c>
      <c r="DL32" s="3">
        <f t="shared" si="16"/>
        <v>0</v>
      </c>
      <c r="DM32" s="3">
        <f t="shared" si="16"/>
        <v>0</v>
      </c>
      <c r="DN32" s="3">
        <f t="shared" si="16"/>
        <v>0</v>
      </c>
      <c r="DO32" s="3">
        <f t="shared" ref="DO32:FZ32" si="17">DN32*$C$21</f>
        <v>0</v>
      </c>
      <c r="DP32" s="3">
        <f t="shared" si="17"/>
        <v>0</v>
      </c>
      <c r="DQ32" s="3">
        <f t="shared" si="17"/>
        <v>0</v>
      </c>
      <c r="DR32" s="3">
        <f t="shared" si="17"/>
        <v>0</v>
      </c>
      <c r="DS32" s="3">
        <f t="shared" si="17"/>
        <v>0</v>
      </c>
      <c r="DT32" s="3">
        <f t="shared" si="17"/>
        <v>0</v>
      </c>
      <c r="DU32" s="3">
        <f t="shared" si="17"/>
        <v>0</v>
      </c>
      <c r="DV32" s="3">
        <f t="shared" si="17"/>
        <v>0</v>
      </c>
      <c r="DW32" s="3">
        <f t="shared" si="17"/>
        <v>0</v>
      </c>
      <c r="DX32" s="3">
        <f t="shared" si="17"/>
        <v>0</v>
      </c>
      <c r="DY32" s="3">
        <f t="shared" si="17"/>
        <v>0</v>
      </c>
      <c r="DZ32" s="3">
        <f t="shared" si="17"/>
        <v>0</v>
      </c>
      <c r="EA32" s="3">
        <f t="shared" si="17"/>
        <v>0</v>
      </c>
      <c r="EB32" s="3">
        <f t="shared" si="17"/>
        <v>0</v>
      </c>
      <c r="EC32" s="3">
        <f t="shared" si="17"/>
        <v>0</v>
      </c>
      <c r="ED32" s="3">
        <f t="shared" si="17"/>
        <v>0</v>
      </c>
      <c r="EE32" s="3">
        <f t="shared" si="17"/>
        <v>0</v>
      </c>
      <c r="EF32" s="3">
        <f t="shared" si="17"/>
        <v>0</v>
      </c>
      <c r="EG32" s="3">
        <f t="shared" si="17"/>
        <v>0</v>
      </c>
      <c r="EH32" s="3">
        <f t="shared" si="17"/>
        <v>0</v>
      </c>
      <c r="EI32" s="3">
        <f t="shared" si="17"/>
        <v>0</v>
      </c>
      <c r="EJ32" s="3">
        <f t="shared" si="17"/>
        <v>0</v>
      </c>
      <c r="EK32" s="3">
        <f t="shared" si="17"/>
        <v>0</v>
      </c>
      <c r="EL32" s="3">
        <f t="shared" si="17"/>
        <v>0</v>
      </c>
      <c r="EM32" s="3">
        <f t="shared" si="17"/>
        <v>0</v>
      </c>
      <c r="EN32" s="3">
        <f t="shared" si="17"/>
        <v>0</v>
      </c>
      <c r="EO32" s="3">
        <f t="shared" si="17"/>
        <v>0</v>
      </c>
      <c r="EP32" s="3">
        <f t="shared" si="17"/>
        <v>0</v>
      </c>
      <c r="EQ32" s="3">
        <f t="shared" si="17"/>
        <v>0</v>
      </c>
      <c r="ER32" s="3">
        <f t="shared" si="17"/>
        <v>0</v>
      </c>
      <c r="ES32" s="3">
        <f t="shared" si="17"/>
        <v>0</v>
      </c>
      <c r="ET32" s="3">
        <f t="shared" si="17"/>
        <v>0</v>
      </c>
      <c r="EU32" s="3">
        <f t="shared" si="17"/>
        <v>0</v>
      </c>
      <c r="EV32" s="3">
        <f t="shared" si="17"/>
        <v>0</v>
      </c>
      <c r="EW32" s="3">
        <f t="shared" si="17"/>
        <v>0</v>
      </c>
      <c r="EX32" s="3">
        <f t="shared" si="17"/>
        <v>0</v>
      </c>
      <c r="EY32" s="3">
        <f t="shared" si="17"/>
        <v>0</v>
      </c>
      <c r="EZ32" s="3">
        <f t="shared" si="17"/>
        <v>0</v>
      </c>
      <c r="FA32" s="3">
        <f t="shared" si="17"/>
        <v>0</v>
      </c>
      <c r="FB32" s="3">
        <f t="shared" si="17"/>
        <v>0</v>
      </c>
      <c r="FC32" s="3">
        <f t="shared" si="17"/>
        <v>0</v>
      </c>
      <c r="FD32" s="3">
        <f t="shared" si="17"/>
        <v>0</v>
      </c>
      <c r="FE32" s="3">
        <f t="shared" si="17"/>
        <v>0</v>
      </c>
      <c r="FF32" s="3">
        <f t="shared" si="17"/>
        <v>0</v>
      </c>
      <c r="FG32" s="3">
        <f t="shared" si="17"/>
        <v>0</v>
      </c>
      <c r="FH32" s="3">
        <f t="shared" si="17"/>
        <v>0</v>
      </c>
      <c r="FI32" s="3">
        <f t="shared" si="17"/>
        <v>0</v>
      </c>
      <c r="FJ32" s="3">
        <f t="shared" si="17"/>
        <v>0</v>
      </c>
      <c r="FK32" s="3">
        <f t="shared" si="17"/>
        <v>0</v>
      </c>
      <c r="FL32" s="3">
        <f t="shared" si="17"/>
        <v>0</v>
      </c>
      <c r="FM32" s="3">
        <f t="shared" si="17"/>
        <v>0</v>
      </c>
      <c r="FN32" s="3">
        <f t="shared" si="17"/>
        <v>0</v>
      </c>
      <c r="FO32" s="3">
        <f t="shared" si="17"/>
        <v>0</v>
      </c>
      <c r="FP32" s="3">
        <f t="shared" si="17"/>
        <v>0</v>
      </c>
      <c r="FQ32" s="3">
        <f t="shared" si="17"/>
        <v>0</v>
      </c>
      <c r="FR32" s="3">
        <f t="shared" si="17"/>
        <v>0</v>
      </c>
      <c r="FS32" s="3">
        <f t="shared" si="17"/>
        <v>0</v>
      </c>
      <c r="FT32" s="3">
        <f t="shared" si="17"/>
        <v>0</v>
      </c>
      <c r="FU32" s="3">
        <f t="shared" si="17"/>
        <v>0</v>
      </c>
      <c r="FV32" s="3">
        <f t="shared" si="17"/>
        <v>0</v>
      </c>
      <c r="FW32" s="3">
        <f t="shared" si="17"/>
        <v>0</v>
      </c>
      <c r="FX32" s="3">
        <f t="shared" si="17"/>
        <v>0</v>
      </c>
      <c r="FY32" s="3">
        <f t="shared" si="17"/>
        <v>0</v>
      </c>
      <c r="FZ32" s="3">
        <f t="shared" si="17"/>
        <v>0</v>
      </c>
      <c r="GA32" s="3">
        <f t="shared" ref="GA32:II32" si="18">FZ32*$C$21</f>
        <v>0</v>
      </c>
      <c r="GB32" s="3">
        <f t="shared" si="18"/>
        <v>0</v>
      </c>
      <c r="GC32" s="3">
        <f t="shared" si="18"/>
        <v>0</v>
      </c>
      <c r="GD32" s="3">
        <f t="shared" si="18"/>
        <v>0</v>
      </c>
      <c r="GE32" s="3">
        <f t="shared" si="18"/>
        <v>0</v>
      </c>
      <c r="GF32" s="3">
        <f t="shared" si="18"/>
        <v>0</v>
      </c>
      <c r="GG32" s="3">
        <f t="shared" si="18"/>
        <v>0</v>
      </c>
      <c r="GH32" s="3">
        <f t="shared" si="18"/>
        <v>0</v>
      </c>
      <c r="GI32" s="3">
        <f t="shared" si="18"/>
        <v>0</v>
      </c>
      <c r="GJ32" s="3">
        <f t="shared" si="18"/>
        <v>0</v>
      </c>
      <c r="GK32" s="3">
        <f t="shared" si="18"/>
        <v>0</v>
      </c>
      <c r="GL32" s="3">
        <f t="shared" si="18"/>
        <v>0</v>
      </c>
      <c r="GM32" s="3">
        <f t="shared" si="18"/>
        <v>0</v>
      </c>
      <c r="GN32" s="3">
        <f t="shared" si="18"/>
        <v>0</v>
      </c>
      <c r="GO32" s="3">
        <f t="shared" si="18"/>
        <v>0</v>
      </c>
      <c r="GP32" s="3">
        <f t="shared" si="18"/>
        <v>0</v>
      </c>
      <c r="GQ32" s="3">
        <f t="shared" si="18"/>
        <v>0</v>
      </c>
      <c r="GR32" s="3">
        <f t="shared" si="18"/>
        <v>0</v>
      </c>
      <c r="GS32" s="3">
        <f t="shared" si="18"/>
        <v>0</v>
      </c>
      <c r="GT32" s="3">
        <f t="shared" si="18"/>
        <v>0</v>
      </c>
      <c r="GU32" s="3">
        <f t="shared" si="18"/>
        <v>0</v>
      </c>
      <c r="GV32" s="3">
        <f t="shared" si="18"/>
        <v>0</v>
      </c>
      <c r="GW32" s="3">
        <f t="shared" si="18"/>
        <v>0</v>
      </c>
      <c r="GX32" s="3">
        <f t="shared" si="18"/>
        <v>0</v>
      </c>
      <c r="GY32" s="3">
        <f t="shared" si="18"/>
        <v>0</v>
      </c>
      <c r="GZ32" s="3">
        <f t="shared" si="18"/>
        <v>0</v>
      </c>
      <c r="HA32" s="3">
        <f t="shared" si="18"/>
        <v>0</v>
      </c>
      <c r="HB32" s="3">
        <f t="shared" si="18"/>
        <v>0</v>
      </c>
      <c r="HC32" s="3">
        <f t="shared" si="18"/>
        <v>0</v>
      </c>
      <c r="HD32" s="3">
        <f t="shared" si="18"/>
        <v>0</v>
      </c>
      <c r="HE32" s="3">
        <f t="shared" si="18"/>
        <v>0</v>
      </c>
      <c r="HF32" s="3">
        <f t="shared" si="18"/>
        <v>0</v>
      </c>
      <c r="HG32" s="3">
        <f t="shared" si="18"/>
        <v>0</v>
      </c>
      <c r="HH32" s="3">
        <f t="shared" si="18"/>
        <v>0</v>
      </c>
      <c r="HI32" s="3">
        <f t="shared" si="18"/>
        <v>0</v>
      </c>
      <c r="HJ32" s="3">
        <f t="shared" si="18"/>
        <v>0</v>
      </c>
      <c r="HK32" s="3">
        <f t="shared" si="18"/>
        <v>0</v>
      </c>
      <c r="HL32" s="3">
        <f t="shared" si="18"/>
        <v>0</v>
      </c>
      <c r="HM32" s="3">
        <f t="shared" si="18"/>
        <v>0</v>
      </c>
      <c r="HN32" s="3">
        <f t="shared" si="18"/>
        <v>0</v>
      </c>
      <c r="HO32" s="3">
        <f t="shared" si="18"/>
        <v>0</v>
      </c>
      <c r="HP32" s="3">
        <f t="shared" si="18"/>
        <v>0</v>
      </c>
      <c r="HQ32" s="3">
        <f t="shared" si="18"/>
        <v>0</v>
      </c>
      <c r="HR32" s="3">
        <f t="shared" si="18"/>
        <v>0</v>
      </c>
      <c r="HS32" s="3">
        <f t="shared" si="18"/>
        <v>0</v>
      </c>
      <c r="HT32" s="3">
        <f t="shared" si="18"/>
        <v>0</v>
      </c>
      <c r="HU32" s="3">
        <f t="shared" si="18"/>
        <v>0</v>
      </c>
      <c r="HV32" s="3">
        <f t="shared" si="18"/>
        <v>0</v>
      </c>
      <c r="HW32" s="3">
        <f t="shared" si="18"/>
        <v>0</v>
      </c>
      <c r="HX32" s="3">
        <f t="shared" si="18"/>
        <v>0</v>
      </c>
      <c r="HY32" s="3">
        <f t="shared" si="18"/>
        <v>0</v>
      </c>
      <c r="HZ32" s="3">
        <f t="shared" si="18"/>
        <v>0</v>
      </c>
      <c r="IA32" s="3">
        <f t="shared" si="18"/>
        <v>0</v>
      </c>
      <c r="IB32" s="3">
        <f t="shared" si="18"/>
        <v>0</v>
      </c>
      <c r="IC32" s="3">
        <f t="shared" si="18"/>
        <v>0</v>
      </c>
      <c r="ID32" s="3">
        <f t="shared" si="18"/>
        <v>0</v>
      </c>
      <c r="IE32" s="3">
        <f t="shared" si="18"/>
        <v>0</v>
      </c>
      <c r="IF32" s="3">
        <f t="shared" si="18"/>
        <v>0</v>
      </c>
      <c r="IG32" s="3">
        <f t="shared" si="18"/>
        <v>0</v>
      </c>
      <c r="IH32" s="3">
        <f t="shared" si="18"/>
        <v>0</v>
      </c>
      <c r="II32" s="3">
        <f t="shared" si="18"/>
        <v>0</v>
      </c>
    </row>
    <row r="33" spans="1:243" ht="15.75" thickBot="1">
      <c r="B33" s="24" t="s">
        <v>421</v>
      </c>
      <c r="C33" s="484"/>
      <c r="D33" s="6">
        <f t="shared" ref="D33:BO33" si="19">$F$10*D32</f>
        <v>0</v>
      </c>
      <c r="E33" s="6">
        <f t="shared" si="19"/>
        <v>0</v>
      </c>
      <c r="F33" s="6">
        <f t="shared" si="19"/>
        <v>0</v>
      </c>
      <c r="G33" s="6">
        <f t="shared" si="19"/>
        <v>0</v>
      </c>
      <c r="H33" s="6">
        <f t="shared" si="19"/>
        <v>0</v>
      </c>
      <c r="I33" s="6">
        <f t="shared" si="19"/>
        <v>0</v>
      </c>
      <c r="J33" s="6">
        <f t="shared" si="19"/>
        <v>0</v>
      </c>
      <c r="K33" s="6">
        <f t="shared" si="19"/>
        <v>0</v>
      </c>
      <c r="L33" s="6">
        <f t="shared" si="19"/>
        <v>0</v>
      </c>
      <c r="M33" s="6">
        <f t="shared" si="19"/>
        <v>0</v>
      </c>
      <c r="N33" s="6">
        <f t="shared" si="19"/>
        <v>0</v>
      </c>
      <c r="O33" s="6">
        <f t="shared" si="19"/>
        <v>0</v>
      </c>
      <c r="P33" s="6">
        <f t="shared" si="19"/>
        <v>0</v>
      </c>
      <c r="Q33" s="6">
        <f t="shared" si="19"/>
        <v>0</v>
      </c>
      <c r="R33" s="6">
        <f t="shared" si="19"/>
        <v>0</v>
      </c>
      <c r="S33" s="6">
        <f t="shared" si="19"/>
        <v>0</v>
      </c>
      <c r="T33" s="6">
        <f t="shared" si="19"/>
        <v>0</v>
      </c>
      <c r="U33" s="6">
        <f t="shared" si="19"/>
        <v>0</v>
      </c>
      <c r="V33" s="6">
        <f t="shared" si="19"/>
        <v>0</v>
      </c>
      <c r="W33" s="6">
        <f t="shared" si="19"/>
        <v>0</v>
      </c>
      <c r="X33" s="6">
        <f t="shared" si="19"/>
        <v>0</v>
      </c>
      <c r="Y33" s="6">
        <f t="shared" si="19"/>
        <v>0</v>
      </c>
      <c r="Z33" s="6">
        <f t="shared" si="19"/>
        <v>0</v>
      </c>
      <c r="AA33" s="6">
        <f t="shared" si="19"/>
        <v>0</v>
      </c>
      <c r="AB33" s="6">
        <f t="shared" si="19"/>
        <v>0</v>
      </c>
      <c r="AC33" s="6">
        <f t="shared" si="19"/>
        <v>0</v>
      </c>
      <c r="AD33" s="6">
        <f t="shared" si="19"/>
        <v>0</v>
      </c>
      <c r="AE33" s="6">
        <f t="shared" si="19"/>
        <v>0</v>
      </c>
      <c r="AF33" s="6">
        <f t="shared" si="19"/>
        <v>0</v>
      </c>
      <c r="AG33" s="6">
        <f t="shared" si="19"/>
        <v>0</v>
      </c>
      <c r="AH33" s="6">
        <f t="shared" si="19"/>
        <v>0</v>
      </c>
      <c r="AI33" s="6">
        <f t="shared" si="19"/>
        <v>0</v>
      </c>
      <c r="AJ33" s="6">
        <f t="shared" si="19"/>
        <v>0</v>
      </c>
      <c r="AK33" s="6">
        <f t="shared" si="19"/>
        <v>0</v>
      </c>
      <c r="AL33" s="6">
        <f t="shared" si="19"/>
        <v>0</v>
      </c>
      <c r="AM33" s="6">
        <f t="shared" si="19"/>
        <v>0</v>
      </c>
      <c r="AN33" s="6">
        <f t="shared" si="19"/>
        <v>0</v>
      </c>
      <c r="AO33" s="6">
        <f t="shared" si="19"/>
        <v>0</v>
      </c>
      <c r="AP33" s="6">
        <f t="shared" si="19"/>
        <v>0</v>
      </c>
      <c r="AQ33" s="6">
        <f t="shared" si="19"/>
        <v>0</v>
      </c>
      <c r="AR33" s="6">
        <f t="shared" si="19"/>
        <v>0</v>
      </c>
      <c r="AS33" s="6">
        <f t="shared" si="19"/>
        <v>0</v>
      </c>
      <c r="AT33" s="6">
        <f t="shared" si="19"/>
        <v>0</v>
      </c>
      <c r="AU33" s="6">
        <f t="shared" si="19"/>
        <v>0</v>
      </c>
      <c r="AV33" s="6">
        <f t="shared" si="19"/>
        <v>0</v>
      </c>
      <c r="AW33" s="6">
        <f t="shared" si="19"/>
        <v>0</v>
      </c>
      <c r="AX33" s="6">
        <f t="shared" si="19"/>
        <v>0</v>
      </c>
      <c r="AY33" s="6">
        <f t="shared" si="19"/>
        <v>0</v>
      </c>
      <c r="AZ33" s="6">
        <f t="shared" si="19"/>
        <v>0</v>
      </c>
      <c r="BA33" s="6">
        <f t="shared" si="19"/>
        <v>0</v>
      </c>
      <c r="BB33" s="7">
        <f t="shared" si="19"/>
        <v>0</v>
      </c>
      <c r="BC33" s="4">
        <f t="shared" si="19"/>
        <v>0</v>
      </c>
      <c r="BD33" s="4">
        <f t="shared" si="19"/>
        <v>0</v>
      </c>
      <c r="BE33" s="4">
        <f t="shared" si="19"/>
        <v>0</v>
      </c>
      <c r="BF33" s="4">
        <f t="shared" si="19"/>
        <v>0</v>
      </c>
      <c r="BG33" s="4">
        <f t="shared" si="19"/>
        <v>0</v>
      </c>
      <c r="BH33" s="4">
        <f t="shared" si="19"/>
        <v>0</v>
      </c>
      <c r="BI33" s="4">
        <f t="shared" si="19"/>
        <v>0</v>
      </c>
      <c r="BJ33" s="4">
        <f t="shared" si="19"/>
        <v>0</v>
      </c>
      <c r="BK33" s="4">
        <f t="shared" si="19"/>
        <v>0</v>
      </c>
      <c r="BL33" s="4">
        <f t="shared" si="19"/>
        <v>0</v>
      </c>
      <c r="BM33" s="4">
        <f t="shared" si="19"/>
        <v>0</v>
      </c>
      <c r="BN33" s="4">
        <f t="shared" si="19"/>
        <v>0</v>
      </c>
      <c r="BO33" s="4">
        <f t="shared" si="19"/>
        <v>0</v>
      </c>
      <c r="BP33" s="4">
        <f t="shared" ref="BP33:EA33" si="20">$F$10*BP32</f>
        <v>0</v>
      </c>
      <c r="BQ33" s="4">
        <f t="shared" si="20"/>
        <v>0</v>
      </c>
      <c r="BR33" s="4">
        <f t="shared" si="20"/>
        <v>0</v>
      </c>
      <c r="BS33" s="4">
        <f t="shared" si="20"/>
        <v>0</v>
      </c>
      <c r="BT33" s="4">
        <f t="shared" si="20"/>
        <v>0</v>
      </c>
      <c r="BU33" s="4">
        <f t="shared" si="20"/>
        <v>0</v>
      </c>
      <c r="BV33" s="4">
        <f t="shared" si="20"/>
        <v>0</v>
      </c>
      <c r="BW33" s="4">
        <f t="shared" si="20"/>
        <v>0</v>
      </c>
      <c r="BX33" s="4">
        <f t="shared" si="20"/>
        <v>0</v>
      </c>
      <c r="BY33" s="4">
        <f t="shared" si="20"/>
        <v>0</v>
      </c>
      <c r="BZ33" s="4">
        <f t="shared" si="20"/>
        <v>0</v>
      </c>
      <c r="CA33" s="4">
        <f t="shared" si="20"/>
        <v>0</v>
      </c>
      <c r="CB33" s="4">
        <f t="shared" si="20"/>
        <v>0</v>
      </c>
      <c r="CC33" s="4">
        <f t="shared" si="20"/>
        <v>0</v>
      </c>
      <c r="CD33" s="4">
        <f t="shared" si="20"/>
        <v>0</v>
      </c>
      <c r="CE33" s="4">
        <f t="shared" si="20"/>
        <v>0</v>
      </c>
      <c r="CF33" s="4">
        <f t="shared" si="20"/>
        <v>0</v>
      </c>
      <c r="CG33" s="4">
        <f t="shared" si="20"/>
        <v>0</v>
      </c>
      <c r="CH33" s="4">
        <f t="shared" si="20"/>
        <v>0</v>
      </c>
      <c r="CI33" s="4">
        <f t="shared" si="20"/>
        <v>0</v>
      </c>
      <c r="CJ33" s="4">
        <f t="shared" si="20"/>
        <v>0</v>
      </c>
      <c r="CK33" s="4">
        <f t="shared" si="20"/>
        <v>0</v>
      </c>
      <c r="CL33" s="4">
        <f t="shared" si="20"/>
        <v>0</v>
      </c>
      <c r="CM33" s="4">
        <f t="shared" si="20"/>
        <v>0</v>
      </c>
      <c r="CN33" s="4">
        <f t="shared" si="20"/>
        <v>0</v>
      </c>
      <c r="CO33" s="4">
        <f t="shared" si="20"/>
        <v>0</v>
      </c>
      <c r="CP33" s="4">
        <f t="shared" si="20"/>
        <v>0</v>
      </c>
      <c r="CQ33" s="4">
        <f t="shared" si="20"/>
        <v>0</v>
      </c>
      <c r="CR33" s="4">
        <f t="shared" si="20"/>
        <v>0</v>
      </c>
      <c r="CS33" s="4">
        <f t="shared" si="20"/>
        <v>0</v>
      </c>
      <c r="CT33" s="4">
        <f t="shared" si="20"/>
        <v>0</v>
      </c>
      <c r="CU33" s="4">
        <f t="shared" si="20"/>
        <v>0</v>
      </c>
      <c r="CV33" s="4">
        <f t="shared" si="20"/>
        <v>0</v>
      </c>
      <c r="CW33" s="4">
        <f t="shared" si="20"/>
        <v>0</v>
      </c>
      <c r="CX33" s="4">
        <f t="shared" si="20"/>
        <v>0</v>
      </c>
      <c r="CY33" s="4">
        <f t="shared" si="20"/>
        <v>0</v>
      </c>
      <c r="CZ33" s="4">
        <f t="shared" si="20"/>
        <v>0</v>
      </c>
      <c r="DA33" s="4">
        <f t="shared" si="20"/>
        <v>0</v>
      </c>
      <c r="DB33" s="4">
        <f t="shared" si="20"/>
        <v>0</v>
      </c>
      <c r="DC33" s="4">
        <f t="shared" si="20"/>
        <v>0</v>
      </c>
      <c r="DD33" s="4">
        <f t="shared" si="20"/>
        <v>0</v>
      </c>
      <c r="DE33" s="4">
        <f t="shared" si="20"/>
        <v>0</v>
      </c>
      <c r="DF33" s="4">
        <f t="shared" si="20"/>
        <v>0</v>
      </c>
      <c r="DG33" s="4">
        <f t="shared" si="20"/>
        <v>0</v>
      </c>
      <c r="DH33" s="4">
        <f t="shared" si="20"/>
        <v>0</v>
      </c>
      <c r="DI33" s="4">
        <f t="shared" si="20"/>
        <v>0</v>
      </c>
      <c r="DJ33" s="4">
        <f t="shared" si="20"/>
        <v>0</v>
      </c>
      <c r="DK33" s="4">
        <f t="shared" si="20"/>
        <v>0</v>
      </c>
      <c r="DL33" s="4">
        <f t="shared" si="20"/>
        <v>0</v>
      </c>
      <c r="DM33" s="4">
        <f t="shared" si="20"/>
        <v>0</v>
      </c>
      <c r="DN33" s="4">
        <f t="shared" si="20"/>
        <v>0</v>
      </c>
      <c r="DO33" s="4">
        <f t="shared" si="20"/>
        <v>0</v>
      </c>
      <c r="DP33" s="4">
        <f t="shared" si="20"/>
        <v>0</v>
      </c>
      <c r="DQ33" s="4">
        <f t="shared" si="20"/>
        <v>0</v>
      </c>
      <c r="DR33" s="4">
        <f t="shared" si="20"/>
        <v>0</v>
      </c>
      <c r="DS33" s="4">
        <f t="shared" si="20"/>
        <v>0</v>
      </c>
      <c r="DT33" s="4">
        <f t="shared" si="20"/>
        <v>0</v>
      </c>
      <c r="DU33" s="4">
        <f t="shared" si="20"/>
        <v>0</v>
      </c>
      <c r="DV33" s="4">
        <f t="shared" si="20"/>
        <v>0</v>
      </c>
      <c r="DW33" s="4">
        <f t="shared" si="20"/>
        <v>0</v>
      </c>
      <c r="DX33" s="4">
        <f t="shared" si="20"/>
        <v>0</v>
      </c>
      <c r="DY33" s="4">
        <f t="shared" si="20"/>
        <v>0</v>
      </c>
      <c r="DZ33" s="4">
        <f t="shared" si="20"/>
        <v>0</v>
      </c>
      <c r="EA33" s="4">
        <f t="shared" si="20"/>
        <v>0</v>
      </c>
      <c r="EB33" s="4">
        <f t="shared" ref="EB33:GM33" si="21">$F$10*EB32</f>
        <v>0</v>
      </c>
      <c r="EC33" s="4">
        <f t="shared" si="21"/>
        <v>0</v>
      </c>
      <c r="ED33" s="4">
        <f t="shared" si="21"/>
        <v>0</v>
      </c>
      <c r="EE33" s="4">
        <f t="shared" si="21"/>
        <v>0</v>
      </c>
      <c r="EF33" s="4">
        <f t="shared" si="21"/>
        <v>0</v>
      </c>
      <c r="EG33" s="4">
        <f t="shared" si="21"/>
        <v>0</v>
      </c>
      <c r="EH33" s="4">
        <f t="shared" si="21"/>
        <v>0</v>
      </c>
      <c r="EI33" s="4">
        <f t="shared" si="21"/>
        <v>0</v>
      </c>
      <c r="EJ33" s="4">
        <f t="shared" si="21"/>
        <v>0</v>
      </c>
      <c r="EK33" s="4">
        <f t="shared" si="21"/>
        <v>0</v>
      </c>
      <c r="EL33" s="4">
        <f t="shared" si="21"/>
        <v>0</v>
      </c>
      <c r="EM33" s="4">
        <f t="shared" si="21"/>
        <v>0</v>
      </c>
      <c r="EN33" s="4">
        <f t="shared" si="21"/>
        <v>0</v>
      </c>
      <c r="EO33" s="4">
        <f t="shared" si="21"/>
        <v>0</v>
      </c>
      <c r="EP33" s="4">
        <f t="shared" si="21"/>
        <v>0</v>
      </c>
      <c r="EQ33" s="4">
        <f t="shared" si="21"/>
        <v>0</v>
      </c>
      <c r="ER33" s="4">
        <f t="shared" si="21"/>
        <v>0</v>
      </c>
      <c r="ES33" s="4">
        <f t="shared" si="21"/>
        <v>0</v>
      </c>
      <c r="ET33" s="4">
        <f t="shared" si="21"/>
        <v>0</v>
      </c>
      <c r="EU33" s="4">
        <f t="shared" si="21"/>
        <v>0</v>
      </c>
      <c r="EV33" s="4">
        <f t="shared" si="21"/>
        <v>0</v>
      </c>
      <c r="EW33" s="4">
        <f t="shared" si="21"/>
        <v>0</v>
      </c>
      <c r="EX33" s="4">
        <f t="shared" si="21"/>
        <v>0</v>
      </c>
      <c r="EY33" s="4">
        <f t="shared" si="21"/>
        <v>0</v>
      </c>
      <c r="EZ33" s="4">
        <f t="shared" si="21"/>
        <v>0</v>
      </c>
      <c r="FA33" s="4">
        <f t="shared" si="21"/>
        <v>0</v>
      </c>
      <c r="FB33" s="4">
        <f t="shared" si="21"/>
        <v>0</v>
      </c>
      <c r="FC33" s="4">
        <f t="shared" si="21"/>
        <v>0</v>
      </c>
      <c r="FD33" s="4">
        <f t="shared" si="21"/>
        <v>0</v>
      </c>
      <c r="FE33" s="4">
        <f t="shared" si="21"/>
        <v>0</v>
      </c>
      <c r="FF33" s="4">
        <f t="shared" si="21"/>
        <v>0</v>
      </c>
      <c r="FG33" s="4">
        <f t="shared" si="21"/>
        <v>0</v>
      </c>
      <c r="FH33" s="4">
        <f t="shared" si="21"/>
        <v>0</v>
      </c>
      <c r="FI33" s="4">
        <f t="shared" si="21"/>
        <v>0</v>
      </c>
      <c r="FJ33" s="4">
        <f t="shared" si="21"/>
        <v>0</v>
      </c>
      <c r="FK33" s="4">
        <f t="shared" si="21"/>
        <v>0</v>
      </c>
      <c r="FL33" s="4">
        <f t="shared" si="21"/>
        <v>0</v>
      </c>
      <c r="FM33" s="4">
        <f t="shared" si="21"/>
        <v>0</v>
      </c>
      <c r="FN33" s="4">
        <f t="shared" si="21"/>
        <v>0</v>
      </c>
      <c r="FO33" s="4">
        <f t="shared" si="21"/>
        <v>0</v>
      </c>
      <c r="FP33" s="4">
        <f t="shared" si="21"/>
        <v>0</v>
      </c>
      <c r="FQ33" s="4">
        <f t="shared" si="21"/>
        <v>0</v>
      </c>
      <c r="FR33" s="4">
        <f t="shared" si="21"/>
        <v>0</v>
      </c>
      <c r="FS33" s="4">
        <f t="shared" si="21"/>
        <v>0</v>
      </c>
      <c r="FT33" s="4">
        <f t="shared" si="21"/>
        <v>0</v>
      </c>
      <c r="FU33" s="4">
        <f t="shared" si="21"/>
        <v>0</v>
      </c>
      <c r="FV33" s="4">
        <f t="shared" si="21"/>
        <v>0</v>
      </c>
      <c r="FW33" s="4">
        <f t="shared" si="21"/>
        <v>0</v>
      </c>
      <c r="FX33" s="4">
        <f t="shared" si="21"/>
        <v>0</v>
      </c>
      <c r="FY33" s="4">
        <f t="shared" si="21"/>
        <v>0</v>
      </c>
      <c r="FZ33" s="4">
        <f t="shared" si="21"/>
        <v>0</v>
      </c>
      <c r="GA33" s="4">
        <f t="shared" si="21"/>
        <v>0</v>
      </c>
      <c r="GB33" s="4">
        <f t="shared" si="21"/>
        <v>0</v>
      </c>
      <c r="GC33" s="4">
        <f t="shared" si="21"/>
        <v>0</v>
      </c>
      <c r="GD33" s="4">
        <f t="shared" si="21"/>
        <v>0</v>
      </c>
      <c r="GE33" s="4">
        <f t="shared" si="21"/>
        <v>0</v>
      </c>
      <c r="GF33" s="4">
        <f t="shared" si="21"/>
        <v>0</v>
      </c>
      <c r="GG33" s="4">
        <f t="shared" si="21"/>
        <v>0</v>
      </c>
      <c r="GH33" s="4">
        <f t="shared" si="21"/>
        <v>0</v>
      </c>
      <c r="GI33" s="4">
        <f t="shared" si="21"/>
        <v>0</v>
      </c>
      <c r="GJ33" s="4">
        <f t="shared" si="21"/>
        <v>0</v>
      </c>
      <c r="GK33" s="4">
        <f t="shared" si="21"/>
        <v>0</v>
      </c>
      <c r="GL33" s="4">
        <f t="shared" si="21"/>
        <v>0</v>
      </c>
      <c r="GM33" s="4">
        <f t="shared" si="21"/>
        <v>0</v>
      </c>
      <c r="GN33" s="4">
        <f t="shared" ref="GN33:IE33" si="22">$F$10*GN32</f>
        <v>0</v>
      </c>
      <c r="GO33" s="4">
        <f t="shared" si="22"/>
        <v>0</v>
      </c>
      <c r="GP33" s="4">
        <f t="shared" si="22"/>
        <v>0</v>
      </c>
      <c r="GQ33" s="4">
        <f t="shared" si="22"/>
        <v>0</v>
      </c>
      <c r="GR33" s="4">
        <f t="shared" si="22"/>
        <v>0</v>
      </c>
      <c r="GS33" s="4">
        <f t="shared" si="22"/>
        <v>0</v>
      </c>
      <c r="GT33" s="4">
        <f t="shared" si="22"/>
        <v>0</v>
      </c>
      <c r="GU33" s="4">
        <f t="shared" si="22"/>
        <v>0</v>
      </c>
      <c r="GV33" s="4">
        <f t="shared" si="22"/>
        <v>0</v>
      </c>
      <c r="GW33" s="4">
        <f t="shared" si="22"/>
        <v>0</v>
      </c>
      <c r="GX33" s="4">
        <f t="shared" si="22"/>
        <v>0</v>
      </c>
      <c r="GY33" s="4">
        <f t="shared" si="22"/>
        <v>0</v>
      </c>
      <c r="GZ33" s="4">
        <f t="shared" si="22"/>
        <v>0</v>
      </c>
      <c r="HA33" s="4">
        <f t="shared" si="22"/>
        <v>0</v>
      </c>
      <c r="HB33" s="4">
        <f t="shared" si="22"/>
        <v>0</v>
      </c>
      <c r="HC33" s="4">
        <f t="shared" si="22"/>
        <v>0</v>
      </c>
      <c r="HD33" s="4">
        <f t="shared" si="22"/>
        <v>0</v>
      </c>
      <c r="HE33" s="4">
        <f t="shared" si="22"/>
        <v>0</v>
      </c>
      <c r="HF33" s="4">
        <f t="shared" si="22"/>
        <v>0</v>
      </c>
      <c r="HG33" s="4">
        <f t="shared" si="22"/>
        <v>0</v>
      </c>
      <c r="HH33" s="4">
        <f t="shared" si="22"/>
        <v>0</v>
      </c>
      <c r="HI33" s="4">
        <f t="shared" si="22"/>
        <v>0</v>
      </c>
      <c r="HJ33" s="4">
        <f t="shared" si="22"/>
        <v>0</v>
      </c>
      <c r="HK33" s="4">
        <f t="shared" si="22"/>
        <v>0</v>
      </c>
      <c r="HL33" s="4">
        <f t="shared" si="22"/>
        <v>0</v>
      </c>
      <c r="HM33" s="4">
        <f t="shared" si="22"/>
        <v>0</v>
      </c>
      <c r="HN33" s="4">
        <f t="shared" si="22"/>
        <v>0</v>
      </c>
      <c r="HO33" s="4">
        <f t="shared" si="22"/>
        <v>0</v>
      </c>
      <c r="HP33" s="4">
        <f t="shared" si="22"/>
        <v>0</v>
      </c>
      <c r="HQ33" s="4">
        <f t="shared" si="22"/>
        <v>0</v>
      </c>
      <c r="HR33" s="4">
        <f t="shared" si="22"/>
        <v>0</v>
      </c>
      <c r="HS33" s="4">
        <f t="shared" si="22"/>
        <v>0</v>
      </c>
      <c r="HT33" s="4">
        <f t="shared" si="22"/>
        <v>0</v>
      </c>
      <c r="HU33" s="4">
        <f t="shared" si="22"/>
        <v>0</v>
      </c>
      <c r="HV33" s="4">
        <f t="shared" si="22"/>
        <v>0</v>
      </c>
      <c r="HW33" s="4">
        <f t="shared" si="22"/>
        <v>0</v>
      </c>
      <c r="HX33" s="4">
        <f t="shared" si="22"/>
        <v>0</v>
      </c>
      <c r="HY33" s="4">
        <f t="shared" si="22"/>
        <v>0</v>
      </c>
      <c r="HZ33" s="4">
        <f t="shared" si="22"/>
        <v>0</v>
      </c>
      <c r="IA33" s="4">
        <f t="shared" si="22"/>
        <v>0</v>
      </c>
      <c r="IB33" s="4">
        <f t="shared" si="22"/>
        <v>0</v>
      </c>
      <c r="IC33" s="4">
        <f t="shared" si="22"/>
        <v>0</v>
      </c>
      <c r="ID33" s="4">
        <f t="shared" si="22"/>
        <v>0</v>
      </c>
      <c r="IE33" s="4">
        <f t="shared" si="22"/>
        <v>0</v>
      </c>
      <c r="IF33" s="3" t="e">
        <f>#REF!*IF32</f>
        <v>#REF!</v>
      </c>
      <c r="IG33" s="3" t="e">
        <f>#REF!*IG32</f>
        <v>#REF!</v>
      </c>
      <c r="IH33" s="3" t="e">
        <f>#REF!*IH32</f>
        <v>#REF!</v>
      </c>
      <c r="II33" s="3" t="e">
        <f>#REF!*II32</f>
        <v>#REF!</v>
      </c>
    </row>
    <row r="34" spans="1:243" s="13" customFormat="1" ht="15" customHeight="1">
      <c r="B34" s="27"/>
      <c r="C34" s="481"/>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row>
    <row r="35" spans="1:243" s="17" customFormat="1" ht="15.75" thickBot="1">
      <c r="B35" s="23"/>
      <c r="D35" s="8" t="s">
        <v>2</v>
      </c>
      <c r="E35" s="8" t="s">
        <v>1</v>
      </c>
      <c r="F35" s="8" t="s">
        <v>3</v>
      </c>
      <c r="G35" s="8" t="s">
        <v>4</v>
      </c>
      <c r="H35" s="8" t="s">
        <v>5</v>
      </c>
      <c r="I35" s="8" t="s">
        <v>6</v>
      </c>
      <c r="J35" s="8" t="s">
        <v>7</v>
      </c>
      <c r="K35" s="8" t="s">
        <v>8</v>
      </c>
      <c r="L35" s="8" t="s">
        <v>9</v>
      </c>
      <c r="M35" s="8" t="s">
        <v>10</v>
      </c>
      <c r="N35" s="8" t="s">
        <v>11</v>
      </c>
      <c r="O35" s="8" t="s">
        <v>12</v>
      </c>
      <c r="P35" s="8" t="s">
        <v>13</v>
      </c>
      <c r="Q35" s="8" t="s">
        <v>14</v>
      </c>
      <c r="R35" s="8" t="s">
        <v>15</v>
      </c>
      <c r="S35" s="8" t="s">
        <v>16</v>
      </c>
      <c r="T35" s="8" t="s">
        <v>17</v>
      </c>
      <c r="U35" s="8" t="s">
        <v>18</v>
      </c>
      <c r="V35" s="8" t="s">
        <v>19</v>
      </c>
      <c r="W35" s="8" t="s">
        <v>20</v>
      </c>
      <c r="X35" s="8" t="s">
        <v>21</v>
      </c>
      <c r="Y35" s="8" t="s">
        <v>22</v>
      </c>
      <c r="Z35" s="8" t="s">
        <v>23</v>
      </c>
      <c r="AA35" s="8" t="s">
        <v>24</v>
      </c>
      <c r="AB35" s="8" t="s">
        <v>25</v>
      </c>
      <c r="AC35" s="8" t="s">
        <v>26</v>
      </c>
      <c r="AD35" s="8" t="s">
        <v>27</v>
      </c>
      <c r="AE35" s="8" t="s">
        <v>28</v>
      </c>
      <c r="AF35" s="8" t="s">
        <v>29</v>
      </c>
      <c r="AG35" s="8" t="s">
        <v>30</v>
      </c>
      <c r="AH35" s="8" t="s">
        <v>31</v>
      </c>
      <c r="AI35" s="8" t="s">
        <v>32</v>
      </c>
      <c r="AJ35" s="8" t="s">
        <v>33</v>
      </c>
      <c r="AK35" s="8" t="s">
        <v>34</v>
      </c>
      <c r="AL35" s="8" t="s">
        <v>35</v>
      </c>
      <c r="AM35" s="8" t="s">
        <v>36</v>
      </c>
      <c r="AN35" s="8" t="s">
        <v>37</v>
      </c>
      <c r="AO35" s="8" t="s">
        <v>38</v>
      </c>
      <c r="AP35" s="8" t="s">
        <v>39</v>
      </c>
      <c r="AQ35" s="8" t="s">
        <v>40</v>
      </c>
      <c r="AR35" s="8" t="s">
        <v>41</v>
      </c>
      <c r="AS35" s="8" t="s">
        <v>42</v>
      </c>
      <c r="AT35" s="8" t="s">
        <v>43</v>
      </c>
      <c r="AU35" s="8" t="s">
        <v>44</v>
      </c>
      <c r="AV35" s="8" t="s">
        <v>45</v>
      </c>
      <c r="AW35" s="8" t="s">
        <v>46</v>
      </c>
      <c r="AX35" s="8" t="s">
        <v>47</v>
      </c>
      <c r="AY35" s="8" t="s">
        <v>48</v>
      </c>
      <c r="AZ35" s="8" t="s">
        <v>49</v>
      </c>
      <c r="BA35" s="8" t="s">
        <v>50</v>
      </c>
      <c r="BB35" s="8" t="s">
        <v>51</v>
      </c>
      <c r="BC35" s="9" t="s">
        <v>60</v>
      </c>
      <c r="BD35" s="9" t="s">
        <v>61</v>
      </c>
      <c r="BE35" s="9" t="s">
        <v>62</v>
      </c>
      <c r="BF35" s="9" t="s">
        <v>63</v>
      </c>
      <c r="BG35" s="9" t="s">
        <v>64</v>
      </c>
      <c r="BH35" s="9" t="s">
        <v>65</v>
      </c>
      <c r="BI35" s="9" t="s">
        <v>66</v>
      </c>
      <c r="BJ35" s="9" t="s">
        <v>67</v>
      </c>
      <c r="BK35" s="9" t="s">
        <v>68</v>
      </c>
      <c r="BL35" s="9" t="s">
        <v>69</v>
      </c>
      <c r="BM35" s="9" t="s">
        <v>70</v>
      </c>
      <c r="BN35" s="9" t="s">
        <v>71</v>
      </c>
      <c r="BO35" s="9" t="s">
        <v>72</v>
      </c>
      <c r="BP35" s="9" t="s">
        <v>73</v>
      </c>
      <c r="BQ35" s="9" t="s">
        <v>74</v>
      </c>
      <c r="BR35" s="9" t="s">
        <v>75</v>
      </c>
      <c r="BS35" s="9" t="s">
        <v>76</v>
      </c>
      <c r="BT35" s="9" t="s">
        <v>77</v>
      </c>
      <c r="BU35" s="9" t="s">
        <v>78</v>
      </c>
      <c r="BV35" s="9" t="s">
        <v>79</v>
      </c>
      <c r="BW35" s="9" t="s">
        <v>80</v>
      </c>
      <c r="BX35" s="9" t="s">
        <v>81</v>
      </c>
      <c r="BY35" s="9" t="s">
        <v>82</v>
      </c>
      <c r="BZ35" s="9" t="s">
        <v>83</v>
      </c>
      <c r="CA35" s="9" t="s">
        <v>84</v>
      </c>
      <c r="CB35" s="9" t="s">
        <v>85</v>
      </c>
      <c r="CC35" s="9" t="s">
        <v>86</v>
      </c>
      <c r="CD35" s="9" t="s">
        <v>87</v>
      </c>
      <c r="CE35" s="9" t="s">
        <v>88</v>
      </c>
      <c r="CF35" s="9" t="s">
        <v>89</v>
      </c>
      <c r="CG35" s="9" t="s">
        <v>90</v>
      </c>
      <c r="CH35" s="9" t="s">
        <v>91</v>
      </c>
      <c r="CI35" s="9" t="s">
        <v>92</v>
      </c>
      <c r="CJ35" s="9" t="s">
        <v>93</v>
      </c>
      <c r="CK35" s="9" t="s">
        <v>94</v>
      </c>
      <c r="CL35" s="9" t="s">
        <v>95</v>
      </c>
      <c r="CM35" s="9" t="s">
        <v>96</v>
      </c>
      <c r="CN35" s="9" t="s">
        <v>97</v>
      </c>
      <c r="CO35" s="9" t="s">
        <v>98</v>
      </c>
      <c r="CP35" s="9" t="s">
        <v>99</v>
      </c>
      <c r="CQ35" s="9" t="s">
        <v>100</v>
      </c>
      <c r="CR35" s="9" t="s">
        <v>101</v>
      </c>
      <c r="CS35" s="9" t="s">
        <v>102</v>
      </c>
      <c r="CT35" s="9" t="s">
        <v>103</v>
      </c>
      <c r="CU35" s="9" t="s">
        <v>104</v>
      </c>
      <c r="CV35" s="9" t="s">
        <v>105</v>
      </c>
      <c r="CW35" s="9" t="s">
        <v>106</v>
      </c>
      <c r="CX35" s="9" t="s">
        <v>107</v>
      </c>
      <c r="CY35" s="9" t="s">
        <v>108</v>
      </c>
      <c r="CZ35" s="9" t="s">
        <v>109</v>
      </c>
      <c r="DA35" s="9" t="s">
        <v>110</v>
      </c>
      <c r="DB35" s="9" t="s">
        <v>111</v>
      </c>
      <c r="DC35" s="9" t="s">
        <v>112</v>
      </c>
      <c r="DD35" s="9" t="s">
        <v>113</v>
      </c>
      <c r="DE35" s="9" t="s">
        <v>114</v>
      </c>
      <c r="DF35" s="9" t="s">
        <v>115</v>
      </c>
      <c r="DG35" s="9" t="s">
        <v>116</v>
      </c>
      <c r="DH35" s="9" t="s">
        <v>117</v>
      </c>
      <c r="DI35" s="9" t="s">
        <v>118</v>
      </c>
      <c r="DJ35" s="9" t="s">
        <v>119</v>
      </c>
      <c r="DK35" s="9" t="s">
        <v>120</v>
      </c>
      <c r="DL35" s="9" t="s">
        <v>121</v>
      </c>
      <c r="DM35" s="9" t="s">
        <v>122</v>
      </c>
      <c r="DN35" s="9" t="s">
        <v>123</v>
      </c>
      <c r="DO35" s="9" t="s">
        <v>124</v>
      </c>
      <c r="DP35" s="9" t="s">
        <v>125</v>
      </c>
      <c r="DQ35" s="9" t="s">
        <v>126</v>
      </c>
      <c r="DR35" s="9" t="s">
        <v>127</v>
      </c>
      <c r="DS35" s="9" t="s">
        <v>128</v>
      </c>
      <c r="DT35" s="9" t="s">
        <v>129</v>
      </c>
      <c r="DU35" s="9" t="s">
        <v>130</v>
      </c>
      <c r="DV35" s="9" t="s">
        <v>131</v>
      </c>
      <c r="DW35" s="9" t="s">
        <v>132</v>
      </c>
      <c r="DX35" s="9" t="s">
        <v>133</v>
      </c>
      <c r="DY35" s="9" t="s">
        <v>134</v>
      </c>
      <c r="DZ35" s="9" t="s">
        <v>135</v>
      </c>
      <c r="EA35" s="9" t="s">
        <v>136</v>
      </c>
      <c r="EB35" s="9" t="s">
        <v>137</v>
      </c>
      <c r="EC35" s="9" t="s">
        <v>138</v>
      </c>
      <c r="ED35" s="9" t="s">
        <v>139</v>
      </c>
      <c r="EE35" s="9" t="s">
        <v>140</v>
      </c>
      <c r="EF35" s="9" t="s">
        <v>141</v>
      </c>
      <c r="EG35" s="9" t="s">
        <v>142</v>
      </c>
      <c r="EH35" s="9" t="s">
        <v>143</v>
      </c>
      <c r="EI35" s="9" t="s">
        <v>144</v>
      </c>
      <c r="EJ35" s="9" t="s">
        <v>145</v>
      </c>
      <c r="EK35" s="9" t="s">
        <v>146</v>
      </c>
      <c r="EL35" s="9" t="s">
        <v>147</v>
      </c>
      <c r="EM35" s="9" t="s">
        <v>148</v>
      </c>
      <c r="EN35" s="9" t="s">
        <v>149</v>
      </c>
      <c r="EO35" s="9" t="s">
        <v>150</v>
      </c>
      <c r="EP35" s="9" t="s">
        <v>151</v>
      </c>
      <c r="EQ35" s="9" t="s">
        <v>152</v>
      </c>
      <c r="ER35" s="9" t="s">
        <v>153</v>
      </c>
      <c r="ES35" s="9" t="s">
        <v>154</v>
      </c>
      <c r="ET35" s="9" t="s">
        <v>155</v>
      </c>
      <c r="EU35" s="9" t="s">
        <v>156</v>
      </c>
      <c r="EV35" s="9" t="s">
        <v>157</v>
      </c>
      <c r="EW35" s="9" t="s">
        <v>158</v>
      </c>
      <c r="EX35" s="9" t="s">
        <v>159</v>
      </c>
      <c r="EY35" s="9" t="s">
        <v>160</v>
      </c>
      <c r="EZ35" s="9" t="s">
        <v>161</v>
      </c>
      <c r="FA35" s="9" t="s">
        <v>162</v>
      </c>
      <c r="FB35" s="9" t="s">
        <v>163</v>
      </c>
      <c r="FC35" s="9" t="s">
        <v>164</v>
      </c>
      <c r="FD35" s="9" t="s">
        <v>165</v>
      </c>
      <c r="FE35" s="9" t="s">
        <v>166</v>
      </c>
      <c r="FF35" s="9" t="s">
        <v>167</v>
      </c>
      <c r="FG35" s="9" t="s">
        <v>168</v>
      </c>
      <c r="FH35" s="9" t="s">
        <v>169</v>
      </c>
      <c r="FI35" s="9" t="s">
        <v>170</v>
      </c>
      <c r="FJ35" s="9" t="s">
        <v>171</v>
      </c>
      <c r="FK35" s="9" t="s">
        <v>172</v>
      </c>
      <c r="FL35" s="9" t="s">
        <v>173</v>
      </c>
      <c r="FM35" s="9" t="s">
        <v>174</v>
      </c>
      <c r="FN35" s="9" t="s">
        <v>175</v>
      </c>
      <c r="FO35" s="9" t="s">
        <v>176</v>
      </c>
      <c r="FP35" s="9" t="s">
        <v>177</v>
      </c>
      <c r="FQ35" s="9" t="s">
        <v>178</v>
      </c>
      <c r="FR35" s="9" t="s">
        <v>179</v>
      </c>
      <c r="FS35" s="9" t="s">
        <v>180</v>
      </c>
      <c r="FT35" s="9" t="s">
        <v>181</v>
      </c>
      <c r="FU35" s="9" t="s">
        <v>182</v>
      </c>
      <c r="FV35" s="9" t="s">
        <v>183</v>
      </c>
      <c r="FW35" s="9" t="s">
        <v>184</v>
      </c>
      <c r="FX35" s="9" t="s">
        <v>185</v>
      </c>
      <c r="FY35" s="9" t="s">
        <v>186</v>
      </c>
      <c r="FZ35" s="9" t="s">
        <v>187</v>
      </c>
      <c r="GA35" s="9" t="s">
        <v>188</v>
      </c>
      <c r="GB35" s="9" t="s">
        <v>189</v>
      </c>
      <c r="GC35" s="9" t="s">
        <v>190</v>
      </c>
      <c r="GD35" s="9" t="s">
        <v>191</v>
      </c>
      <c r="GE35" s="9" t="s">
        <v>192</v>
      </c>
      <c r="GF35" s="9" t="s">
        <v>193</v>
      </c>
      <c r="GG35" s="9" t="s">
        <v>194</v>
      </c>
      <c r="GH35" s="9" t="s">
        <v>195</v>
      </c>
      <c r="GI35" s="9" t="s">
        <v>196</v>
      </c>
      <c r="GJ35" s="9" t="s">
        <v>197</v>
      </c>
      <c r="GK35" s="9" t="s">
        <v>198</v>
      </c>
      <c r="GL35" s="9" t="s">
        <v>199</v>
      </c>
      <c r="GM35" s="9" t="s">
        <v>200</v>
      </c>
      <c r="GN35" s="9" t="s">
        <v>201</v>
      </c>
      <c r="GO35" s="9" t="s">
        <v>202</v>
      </c>
      <c r="GP35" s="9" t="s">
        <v>203</v>
      </c>
      <c r="GQ35" s="9" t="s">
        <v>204</v>
      </c>
      <c r="GR35" s="9" t="s">
        <v>205</v>
      </c>
      <c r="GS35" s="9" t="s">
        <v>206</v>
      </c>
      <c r="GT35" s="9" t="s">
        <v>207</v>
      </c>
      <c r="GU35" s="9" t="s">
        <v>208</v>
      </c>
      <c r="GV35" s="9" t="s">
        <v>209</v>
      </c>
      <c r="GW35" s="9" t="s">
        <v>210</v>
      </c>
      <c r="GX35" s="9" t="s">
        <v>211</v>
      </c>
      <c r="GY35" s="9" t="s">
        <v>212</v>
      </c>
      <c r="GZ35" s="9" t="s">
        <v>213</v>
      </c>
      <c r="HA35" s="9" t="s">
        <v>214</v>
      </c>
      <c r="HB35" s="9" t="s">
        <v>215</v>
      </c>
      <c r="HC35" s="9" t="s">
        <v>216</v>
      </c>
      <c r="HD35" s="9" t="s">
        <v>217</v>
      </c>
      <c r="HE35" s="9" t="s">
        <v>218</v>
      </c>
      <c r="HF35" s="9" t="s">
        <v>219</v>
      </c>
      <c r="HG35" s="9" t="s">
        <v>220</v>
      </c>
      <c r="HH35" s="9" t="s">
        <v>221</v>
      </c>
      <c r="HI35" s="9" t="s">
        <v>222</v>
      </c>
      <c r="HJ35" s="9" t="s">
        <v>223</v>
      </c>
      <c r="HK35" s="9" t="s">
        <v>224</v>
      </c>
      <c r="HL35" s="9" t="s">
        <v>225</v>
      </c>
      <c r="HM35" s="9" t="s">
        <v>226</v>
      </c>
      <c r="HN35" s="9" t="s">
        <v>227</v>
      </c>
      <c r="HO35" s="9" t="s">
        <v>228</v>
      </c>
      <c r="HP35" s="9" t="s">
        <v>229</v>
      </c>
      <c r="HQ35" s="9" t="s">
        <v>230</v>
      </c>
      <c r="HR35" s="9" t="s">
        <v>231</v>
      </c>
      <c r="HS35" s="9" t="s">
        <v>232</v>
      </c>
      <c r="HT35" s="9" t="s">
        <v>233</v>
      </c>
      <c r="HU35" s="9" t="s">
        <v>234</v>
      </c>
      <c r="HV35" s="9" t="s">
        <v>235</v>
      </c>
      <c r="HW35" s="9" t="s">
        <v>236</v>
      </c>
      <c r="HX35" s="9" t="s">
        <v>237</v>
      </c>
      <c r="HY35" s="9" t="s">
        <v>238</v>
      </c>
      <c r="HZ35" s="9" t="s">
        <v>239</v>
      </c>
      <c r="IA35" s="9" t="s">
        <v>240</v>
      </c>
      <c r="IB35" s="9" t="s">
        <v>241</v>
      </c>
      <c r="IC35" s="9" t="s">
        <v>242</v>
      </c>
      <c r="ID35" s="9" t="s">
        <v>243</v>
      </c>
      <c r="IE35" s="9" t="s">
        <v>244</v>
      </c>
      <c r="IF35" s="9" t="s">
        <v>245</v>
      </c>
      <c r="IG35" s="9" t="s">
        <v>246</v>
      </c>
      <c r="IH35" s="9" t="s">
        <v>247</v>
      </c>
      <c r="II35" s="9" t="s">
        <v>248</v>
      </c>
    </row>
    <row r="36" spans="1:243" ht="15.75" thickBot="1">
      <c r="A36" s="154"/>
      <c r="B36" s="24" t="s">
        <v>516</v>
      </c>
      <c r="C36" s="143">
        <f>'2.1 Payback calculator (Neut.)'!C36*'READ ME FIRST!!!'!D43</f>
        <v>0</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row>
    <row r="37" spans="1:243" ht="15.75" thickBot="1">
      <c r="A37" s="144" t="str">
        <f>'2.1 Payback calculator (Neut.)'!A37</f>
        <v>Please specify here</v>
      </c>
      <c r="B37" s="24" t="s">
        <v>517</v>
      </c>
      <c r="C37" s="145">
        <f>'2.1 Payback calculator (Neut.)'!C37</f>
        <v>0</v>
      </c>
      <c r="D37" s="1">
        <f>C37</f>
        <v>0</v>
      </c>
      <c r="E37" s="1">
        <f>D37*(1+$C$36)</f>
        <v>0</v>
      </c>
      <c r="F37" s="1">
        <f t="shared" ref="F37:BB37" si="23">E37*(1+$C$36)</f>
        <v>0</v>
      </c>
      <c r="G37" s="1">
        <f t="shared" si="23"/>
        <v>0</v>
      </c>
      <c r="H37" s="1">
        <f t="shared" si="23"/>
        <v>0</v>
      </c>
      <c r="I37" s="1">
        <f t="shared" si="23"/>
        <v>0</v>
      </c>
      <c r="J37" s="1">
        <f t="shared" si="23"/>
        <v>0</v>
      </c>
      <c r="K37" s="1">
        <f t="shared" si="23"/>
        <v>0</v>
      </c>
      <c r="L37" s="1">
        <f t="shared" si="23"/>
        <v>0</v>
      </c>
      <c r="M37" s="1">
        <f t="shared" si="23"/>
        <v>0</v>
      </c>
      <c r="N37" s="1">
        <f t="shared" si="23"/>
        <v>0</v>
      </c>
      <c r="O37" s="1">
        <f t="shared" si="23"/>
        <v>0</v>
      </c>
      <c r="P37" s="1">
        <f t="shared" si="23"/>
        <v>0</v>
      </c>
      <c r="Q37" s="1">
        <f t="shared" si="23"/>
        <v>0</v>
      </c>
      <c r="R37" s="1">
        <f t="shared" si="23"/>
        <v>0</v>
      </c>
      <c r="S37" s="1">
        <f t="shared" si="23"/>
        <v>0</v>
      </c>
      <c r="T37" s="1">
        <f t="shared" si="23"/>
        <v>0</v>
      </c>
      <c r="U37" s="1">
        <f t="shared" si="23"/>
        <v>0</v>
      </c>
      <c r="V37" s="1">
        <f t="shared" si="23"/>
        <v>0</v>
      </c>
      <c r="W37" s="1">
        <f t="shared" si="23"/>
        <v>0</v>
      </c>
      <c r="X37" s="1">
        <f t="shared" si="23"/>
        <v>0</v>
      </c>
      <c r="Y37" s="1">
        <f t="shared" si="23"/>
        <v>0</v>
      </c>
      <c r="Z37" s="1">
        <f t="shared" si="23"/>
        <v>0</v>
      </c>
      <c r="AA37" s="1">
        <f t="shared" si="23"/>
        <v>0</v>
      </c>
      <c r="AB37" s="1">
        <f t="shared" si="23"/>
        <v>0</v>
      </c>
      <c r="AC37" s="1">
        <f t="shared" si="23"/>
        <v>0</v>
      </c>
      <c r="AD37" s="1">
        <f t="shared" si="23"/>
        <v>0</v>
      </c>
      <c r="AE37" s="1">
        <f t="shared" si="23"/>
        <v>0</v>
      </c>
      <c r="AF37" s="1">
        <f t="shared" si="23"/>
        <v>0</v>
      </c>
      <c r="AG37" s="1">
        <f t="shared" si="23"/>
        <v>0</v>
      </c>
      <c r="AH37" s="1">
        <f t="shared" si="23"/>
        <v>0</v>
      </c>
      <c r="AI37" s="1">
        <f t="shared" si="23"/>
        <v>0</v>
      </c>
      <c r="AJ37" s="1">
        <f t="shared" si="23"/>
        <v>0</v>
      </c>
      <c r="AK37" s="1">
        <f t="shared" si="23"/>
        <v>0</v>
      </c>
      <c r="AL37" s="1">
        <f t="shared" si="23"/>
        <v>0</v>
      </c>
      <c r="AM37" s="1">
        <f t="shared" si="23"/>
        <v>0</v>
      </c>
      <c r="AN37" s="1">
        <f t="shared" si="23"/>
        <v>0</v>
      </c>
      <c r="AO37" s="1">
        <f t="shared" si="23"/>
        <v>0</v>
      </c>
      <c r="AP37" s="1">
        <f t="shared" si="23"/>
        <v>0</v>
      </c>
      <c r="AQ37" s="1">
        <f t="shared" si="23"/>
        <v>0</v>
      </c>
      <c r="AR37" s="1">
        <f t="shared" si="23"/>
        <v>0</v>
      </c>
      <c r="AS37" s="1">
        <f t="shared" si="23"/>
        <v>0</v>
      </c>
      <c r="AT37" s="1">
        <f t="shared" si="23"/>
        <v>0</v>
      </c>
      <c r="AU37" s="1">
        <f t="shared" si="23"/>
        <v>0</v>
      </c>
      <c r="AV37" s="1">
        <f t="shared" si="23"/>
        <v>0</v>
      </c>
      <c r="AW37" s="1">
        <f t="shared" si="23"/>
        <v>0</v>
      </c>
      <c r="AX37" s="1">
        <f t="shared" si="23"/>
        <v>0</v>
      </c>
      <c r="AY37" s="1">
        <f t="shared" si="23"/>
        <v>0</v>
      </c>
      <c r="AZ37" s="1">
        <f t="shared" si="23"/>
        <v>0</v>
      </c>
      <c r="BA37" s="1">
        <f t="shared" si="23"/>
        <v>0</v>
      </c>
      <c r="BB37" s="2">
        <f t="shared" si="23"/>
        <v>0</v>
      </c>
      <c r="BC37" s="1">
        <f t="shared" ref="BC37:CH37" si="24">BB37*$C$39</f>
        <v>0</v>
      </c>
      <c r="BD37" s="1">
        <f t="shared" si="24"/>
        <v>0</v>
      </c>
      <c r="BE37" s="1">
        <f t="shared" si="24"/>
        <v>0</v>
      </c>
      <c r="BF37" s="1">
        <f t="shared" si="24"/>
        <v>0</v>
      </c>
      <c r="BG37" s="1">
        <f t="shared" si="24"/>
        <v>0</v>
      </c>
      <c r="BH37" s="1">
        <f t="shared" si="24"/>
        <v>0</v>
      </c>
      <c r="BI37" s="1">
        <f t="shared" si="24"/>
        <v>0</v>
      </c>
      <c r="BJ37" s="1">
        <f t="shared" si="24"/>
        <v>0</v>
      </c>
      <c r="BK37" s="1">
        <f t="shared" si="24"/>
        <v>0</v>
      </c>
      <c r="BL37" s="1">
        <f t="shared" si="24"/>
        <v>0</v>
      </c>
      <c r="BM37" s="1">
        <f t="shared" si="24"/>
        <v>0</v>
      </c>
      <c r="BN37" s="1">
        <f t="shared" si="24"/>
        <v>0</v>
      </c>
      <c r="BO37" s="1">
        <f t="shared" si="24"/>
        <v>0</v>
      </c>
      <c r="BP37" s="1">
        <f t="shared" si="24"/>
        <v>0</v>
      </c>
      <c r="BQ37" s="1">
        <f t="shared" si="24"/>
        <v>0</v>
      </c>
      <c r="BR37" s="1">
        <f t="shared" si="24"/>
        <v>0</v>
      </c>
      <c r="BS37" s="1">
        <f t="shared" si="24"/>
        <v>0</v>
      </c>
      <c r="BT37" s="1">
        <f t="shared" si="24"/>
        <v>0</v>
      </c>
      <c r="BU37" s="1">
        <f t="shared" si="24"/>
        <v>0</v>
      </c>
      <c r="BV37" s="1">
        <f t="shared" si="24"/>
        <v>0</v>
      </c>
      <c r="BW37" s="1">
        <f t="shared" si="24"/>
        <v>0</v>
      </c>
      <c r="BX37" s="1">
        <f t="shared" si="24"/>
        <v>0</v>
      </c>
      <c r="BY37" s="1">
        <f t="shared" si="24"/>
        <v>0</v>
      </c>
      <c r="BZ37" s="1">
        <f t="shared" si="24"/>
        <v>0</v>
      </c>
      <c r="CA37" s="1">
        <f t="shared" si="24"/>
        <v>0</v>
      </c>
      <c r="CB37" s="1">
        <f t="shared" si="24"/>
        <v>0</v>
      </c>
      <c r="CC37" s="1">
        <f t="shared" si="24"/>
        <v>0</v>
      </c>
      <c r="CD37" s="1">
        <f t="shared" si="24"/>
        <v>0</v>
      </c>
      <c r="CE37" s="1">
        <f t="shared" si="24"/>
        <v>0</v>
      </c>
      <c r="CF37" s="1">
        <f t="shared" si="24"/>
        <v>0</v>
      </c>
      <c r="CG37" s="1">
        <f t="shared" si="24"/>
        <v>0</v>
      </c>
      <c r="CH37" s="1">
        <f t="shared" si="24"/>
        <v>0</v>
      </c>
      <c r="CI37" s="1">
        <f t="shared" ref="CI37:DN37" si="25">CH37*$C$39</f>
        <v>0</v>
      </c>
      <c r="CJ37" s="1">
        <f t="shared" si="25"/>
        <v>0</v>
      </c>
      <c r="CK37" s="1">
        <f t="shared" si="25"/>
        <v>0</v>
      </c>
      <c r="CL37" s="1">
        <f t="shared" si="25"/>
        <v>0</v>
      </c>
      <c r="CM37" s="1">
        <f t="shared" si="25"/>
        <v>0</v>
      </c>
      <c r="CN37" s="1">
        <f t="shared" si="25"/>
        <v>0</v>
      </c>
      <c r="CO37" s="1">
        <f t="shared" si="25"/>
        <v>0</v>
      </c>
      <c r="CP37" s="1">
        <f t="shared" si="25"/>
        <v>0</v>
      </c>
      <c r="CQ37" s="1">
        <f t="shared" si="25"/>
        <v>0</v>
      </c>
      <c r="CR37" s="1">
        <f t="shared" si="25"/>
        <v>0</v>
      </c>
      <c r="CS37" s="1">
        <f t="shared" si="25"/>
        <v>0</v>
      </c>
      <c r="CT37" s="1">
        <f t="shared" si="25"/>
        <v>0</v>
      </c>
      <c r="CU37" s="1">
        <f t="shared" si="25"/>
        <v>0</v>
      </c>
      <c r="CV37" s="1">
        <f t="shared" si="25"/>
        <v>0</v>
      </c>
      <c r="CW37" s="1">
        <f t="shared" si="25"/>
        <v>0</v>
      </c>
      <c r="CX37" s="1">
        <f t="shared" si="25"/>
        <v>0</v>
      </c>
      <c r="CY37" s="1">
        <f t="shared" si="25"/>
        <v>0</v>
      </c>
      <c r="CZ37" s="1">
        <f t="shared" si="25"/>
        <v>0</v>
      </c>
      <c r="DA37" s="1">
        <f t="shared" si="25"/>
        <v>0</v>
      </c>
      <c r="DB37" s="1">
        <f t="shared" si="25"/>
        <v>0</v>
      </c>
      <c r="DC37" s="1">
        <f t="shared" si="25"/>
        <v>0</v>
      </c>
      <c r="DD37" s="1">
        <f t="shared" si="25"/>
        <v>0</v>
      </c>
      <c r="DE37" s="1">
        <f t="shared" si="25"/>
        <v>0</v>
      </c>
      <c r="DF37" s="1">
        <f t="shared" si="25"/>
        <v>0</v>
      </c>
      <c r="DG37" s="1">
        <f t="shared" si="25"/>
        <v>0</v>
      </c>
      <c r="DH37" s="1">
        <f t="shared" si="25"/>
        <v>0</v>
      </c>
      <c r="DI37" s="1">
        <f t="shared" si="25"/>
        <v>0</v>
      </c>
      <c r="DJ37" s="1">
        <f t="shared" si="25"/>
        <v>0</v>
      </c>
      <c r="DK37" s="1">
        <f t="shared" si="25"/>
        <v>0</v>
      </c>
      <c r="DL37" s="1">
        <f t="shared" si="25"/>
        <v>0</v>
      </c>
      <c r="DM37" s="1">
        <f t="shared" si="25"/>
        <v>0</v>
      </c>
      <c r="DN37" s="1">
        <f t="shared" si="25"/>
        <v>0</v>
      </c>
      <c r="DO37" s="1">
        <f t="shared" ref="DO37:ET37" si="26">DN37*$C$39</f>
        <v>0</v>
      </c>
      <c r="DP37" s="1">
        <f t="shared" si="26"/>
        <v>0</v>
      </c>
      <c r="DQ37" s="1">
        <f t="shared" si="26"/>
        <v>0</v>
      </c>
      <c r="DR37" s="1">
        <f t="shared" si="26"/>
        <v>0</v>
      </c>
      <c r="DS37" s="1">
        <f t="shared" si="26"/>
        <v>0</v>
      </c>
      <c r="DT37" s="1">
        <f t="shared" si="26"/>
        <v>0</v>
      </c>
      <c r="DU37" s="1">
        <f t="shared" si="26"/>
        <v>0</v>
      </c>
      <c r="DV37" s="1">
        <f t="shared" si="26"/>
        <v>0</v>
      </c>
      <c r="DW37" s="1">
        <f t="shared" si="26"/>
        <v>0</v>
      </c>
      <c r="DX37" s="1">
        <f t="shared" si="26"/>
        <v>0</v>
      </c>
      <c r="DY37" s="1">
        <f t="shared" si="26"/>
        <v>0</v>
      </c>
      <c r="DZ37" s="1">
        <f t="shared" si="26"/>
        <v>0</v>
      </c>
      <c r="EA37" s="1">
        <f t="shared" si="26"/>
        <v>0</v>
      </c>
      <c r="EB37" s="1">
        <f t="shared" si="26"/>
        <v>0</v>
      </c>
      <c r="EC37" s="1">
        <f t="shared" si="26"/>
        <v>0</v>
      </c>
      <c r="ED37" s="1">
        <f t="shared" si="26"/>
        <v>0</v>
      </c>
      <c r="EE37" s="1">
        <f t="shared" si="26"/>
        <v>0</v>
      </c>
      <c r="EF37" s="1">
        <f t="shared" si="26"/>
        <v>0</v>
      </c>
      <c r="EG37" s="1">
        <f t="shared" si="26"/>
        <v>0</v>
      </c>
      <c r="EH37" s="1">
        <f t="shared" si="26"/>
        <v>0</v>
      </c>
      <c r="EI37" s="1">
        <f t="shared" si="26"/>
        <v>0</v>
      </c>
      <c r="EJ37" s="1">
        <f t="shared" si="26"/>
        <v>0</v>
      </c>
      <c r="EK37" s="1">
        <f t="shared" si="26"/>
        <v>0</v>
      </c>
      <c r="EL37" s="1">
        <f t="shared" si="26"/>
        <v>0</v>
      </c>
      <c r="EM37" s="1">
        <f t="shared" si="26"/>
        <v>0</v>
      </c>
      <c r="EN37" s="1">
        <f t="shared" si="26"/>
        <v>0</v>
      </c>
      <c r="EO37" s="1">
        <f t="shared" si="26"/>
        <v>0</v>
      </c>
      <c r="EP37" s="1">
        <f t="shared" si="26"/>
        <v>0</v>
      </c>
      <c r="EQ37" s="1">
        <f t="shared" si="26"/>
        <v>0</v>
      </c>
      <c r="ER37" s="1">
        <f t="shared" si="26"/>
        <v>0</v>
      </c>
      <c r="ES37" s="1">
        <f t="shared" si="26"/>
        <v>0</v>
      </c>
      <c r="ET37" s="1">
        <f t="shared" si="26"/>
        <v>0</v>
      </c>
      <c r="EU37" s="1">
        <f t="shared" ref="EU37:FZ37" si="27">ET37*$C$39</f>
        <v>0</v>
      </c>
      <c r="EV37" s="1">
        <f t="shared" si="27"/>
        <v>0</v>
      </c>
      <c r="EW37" s="1">
        <f t="shared" si="27"/>
        <v>0</v>
      </c>
      <c r="EX37" s="1">
        <f t="shared" si="27"/>
        <v>0</v>
      </c>
      <c r="EY37" s="1">
        <f t="shared" si="27"/>
        <v>0</v>
      </c>
      <c r="EZ37" s="1">
        <f t="shared" si="27"/>
        <v>0</v>
      </c>
      <c r="FA37" s="1">
        <f t="shared" si="27"/>
        <v>0</v>
      </c>
      <c r="FB37" s="1">
        <f t="shared" si="27"/>
        <v>0</v>
      </c>
      <c r="FC37" s="1">
        <f t="shared" si="27"/>
        <v>0</v>
      </c>
      <c r="FD37" s="1">
        <f t="shared" si="27"/>
        <v>0</v>
      </c>
      <c r="FE37" s="1">
        <f t="shared" si="27"/>
        <v>0</v>
      </c>
      <c r="FF37" s="1">
        <f t="shared" si="27"/>
        <v>0</v>
      </c>
      <c r="FG37" s="1">
        <f t="shared" si="27"/>
        <v>0</v>
      </c>
      <c r="FH37" s="1">
        <f t="shared" si="27"/>
        <v>0</v>
      </c>
      <c r="FI37" s="1">
        <f t="shared" si="27"/>
        <v>0</v>
      </c>
      <c r="FJ37" s="1">
        <f t="shared" si="27"/>
        <v>0</v>
      </c>
      <c r="FK37" s="1">
        <f t="shared" si="27"/>
        <v>0</v>
      </c>
      <c r="FL37" s="1">
        <f t="shared" si="27"/>
        <v>0</v>
      </c>
      <c r="FM37" s="1">
        <f t="shared" si="27"/>
        <v>0</v>
      </c>
      <c r="FN37" s="1">
        <f t="shared" si="27"/>
        <v>0</v>
      </c>
      <c r="FO37" s="1">
        <f t="shared" si="27"/>
        <v>0</v>
      </c>
      <c r="FP37" s="1">
        <f t="shared" si="27"/>
        <v>0</v>
      </c>
      <c r="FQ37" s="1">
        <f t="shared" si="27"/>
        <v>0</v>
      </c>
      <c r="FR37" s="1">
        <f t="shared" si="27"/>
        <v>0</v>
      </c>
      <c r="FS37" s="1">
        <f t="shared" si="27"/>
        <v>0</v>
      </c>
      <c r="FT37" s="1">
        <f t="shared" si="27"/>
        <v>0</v>
      </c>
      <c r="FU37" s="1">
        <f t="shared" si="27"/>
        <v>0</v>
      </c>
      <c r="FV37" s="1">
        <f t="shared" si="27"/>
        <v>0</v>
      </c>
      <c r="FW37" s="1">
        <f t="shared" si="27"/>
        <v>0</v>
      </c>
      <c r="FX37" s="1">
        <f t="shared" si="27"/>
        <v>0</v>
      </c>
      <c r="FY37" s="1">
        <f t="shared" si="27"/>
        <v>0</v>
      </c>
      <c r="FZ37" s="1">
        <f t="shared" si="27"/>
        <v>0</v>
      </c>
      <c r="GA37" s="1">
        <f t="shared" ref="GA37:HF37" si="28">FZ37*$C$39</f>
        <v>0</v>
      </c>
      <c r="GB37" s="1">
        <f t="shared" si="28"/>
        <v>0</v>
      </c>
      <c r="GC37" s="1">
        <f t="shared" si="28"/>
        <v>0</v>
      </c>
      <c r="GD37" s="1">
        <f t="shared" si="28"/>
        <v>0</v>
      </c>
      <c r="GE37" s="1">
        <f t="shared" si="28"/>
        <v>0</v>
      </c>
      <c r="GF37" s="1">
        <f t="shared" si="28"/>
        <v>0</v>
      </c>
      <c r="GG37" s="1">
        <f t="shared" si="28"/>
        <v>0</v>
      </c>
      <c r="GH37" s="1">
        <f t="shared" si="28"/>
        <v>0</v>
      </c>
      <c r="GI37" s="1">
        <f t="shared" si="28"/>
        <v>0</v>
      </c>
      <c r="GJ37" s="1">
        <f t="shared" si="28"/>
        <v>0</v>
      </c>
      <c r="GK37" s="1">
        <f t="shared" si="28"/>
        <v>0</v>
      </c>
      <c r="GL37" s="1">
        <f t="shared" si="28"/>
        <v>0</v>
      </c>
      <c r="GM37" s="1">
        <f t="shared" si="28"/>
        <v>0</v>
      </c>
      <c r="GN37" s="1">
        <f t="shared" si="28"/>
        <v>0</v>
      </c>
      <c r="GO37" s="1">
        <f t="shared" si="28"/>
        <v>0</v>
      </c>
      <c r="GP37" s="1">
        <f t="shared" si="28"/>
        <v>0</v>
      </c>
      <c r="GQ37" s="1">
        <f t="shared" si="28"/>
        <v>0</v>
      </c>
      <c r="GR37" s="1">
        <f t="shared" si="28"/>
        <v>0</v>
      </c>
      <c r="GS37" s="1">
        <f t="shared" si="28"/>
        <v>0</v>
      </c>
      <c r="GT37" s="1">
        <f t="shared" si="28"/>
        <v>0</v>
      </c>
      <c r="GU37" s="1">
        <f t="shared" si="28"/>
        <v>0</v>
      </c>
      <c r="GV37" s="1">
        <f t="shared" si="28"/>
        <v>0</v>
      </c>
      <c r="GW37" s="1">
        <f t="shared" si="28"/>
        <v>0</v>
      </c>
      <c r="GX37" s="1">
        <f t="shared" si="28"/>
        <v>0</v>
      </c>
      <c r="GY37" s="1">
        <f t="shared" si="28"/>
        <v>0</v>
      </c>
      <c r="GZ37" s="1">
        <f t="shared" si="28"/>
        <v>0</v>
      </c>
      <c r="HA37" s="1">
        <f t="shared" si="28"/>
        <v>0</v>
      </c>
      <c r="HB37" s="1">
        <f t="shared" si="28"/>
        <v>0</v>
      </c>
      <c r="HC37" s="1">
        <f t="shared" si="28"/>
        <v>0</v>
      </c>
      <c r="HD37" s="1">
        <f t="shared" si="28"/>
        <v>0</v>
      </c>
      <c r="HE37" s="1">
        <f t="shared" si="28"/>
        <v>0</v>
      </c>
      <c r="HF37" s="1">
        <f t="shared" si="28"/>
        <v>0</v>
      </c>
      <c r="HG37" s="1">
        <f t="shared" ref="HG37:II37" si="29">HF37*$C$39</f>
        <v>0</v>
      </c>
      <c r="HH37" s="1">
        <f t="shared" si="29"/>
        <v>0</v>
      </c>
      <c r="HI37" s="1">
        <f t="shared" si="29"/>
        <v>0</v>
      </c>
      <c r="HJ37" s="1">
        <f t="shared" si="29"/>
        <v>0</v>
      </c>
      <c r="HK37" s="1">
        <f t="shared" si="29"/>
        <v>0</v>
      </c>
      <c r="HL37" s="1">
        <f t="shared" si="29"/>
        <v>0</v>
      </c>
      <c r="HM37" s="1">
        <f t="shared" si="29"/>
        <v>0</v>
      </c>
      <c r="HN37" s="1">
        <f t="shared" si="29"/>
        <v>0</v>
      </c>
      <c r="HO37" s="1">
        <f t="shared" si="29"/>
        <v>0</v>
      </c>
      <c r="HP37" s="1">
        <f t="shared" si="29"/>
        <v>0</v>
      </c>
      <c r="HQ37" s="1">
        <f t="shared" si="29"/>
        <v>0</v>
      </c>
      <c r="HR37" s="1">
        <f t="shared" si="29"/>
        <v>0</v>
      </c>
      <c r="HS37" s="1">
        <f t="shared" si="29"/>
        <v>0</v>
      </c>
      <c r="HT37" s="1">
        <f t="shared" si="29"/>
        <v>0</v>
      </c>
      <c r="HU37" s="1">
        <f t="shared" si="29"/>
        <v>0</v>
      </c>
      <c r="HV37" s="1">
        <f t="shared" si="29"/>
        <v>0</v>
      </c>
      <c r="HW37" s="1">
        <f t="shared" si="29"/>
        <v>0</v>
      </c>
      <c r="HX37" s="1">
        <f t="shared" si="29"/>
        <v>0</v>
      </c>
      <c r="HY37" s="1">
        <f t="shared" si="29"/>
        <v>0</v>
      </c>
      <c r="HZ37" s="1">
        <f t="shared" si="29"/>
        <v>0</v>
      </c>
      <c r="IA37" s="1">
        <f t="shared" si="29"/>
        <v>0</v>
      </c>
      <c r="IB37" s="1">
        <f t="shared" si="29"/>
        <v>0</v>
      </c>
      <c r="IC37" s="1">
        <f t="shared" si="29"/>
        <v>0</v>
      </c>
      <c r="ID37" s="1">
        <f t="shared" si="29"/>
        <v>0</v>
      </c>
      <c r="IE37" s="1">
        <f t="shared" si="29"/>
        <v>0</v>
      </c>
      <c r="IF37" s="1">
        <f t="shared" si="29"/>
        <v>0</v>
      </c>
      <c r="IG37" s="1">
        <f t="shared" si="29"/>
        <v>0</v>
      </c>
      <c r="IH37" s="1">
        <f t="shared" si="29"/>
        <v>0</v>
      </c>
      <c r="II37" s="1">
        <f t="shared" si="29"/>
        <v>0</v>
      </c>
    </row>
    <row r="38" spans="1:243" ht="15.75" thickBot="1">
      <c r="B38" s="24" t="s">
        <v>421</v>
      </c>
      <c r="C38" s="484"/>
      <c r="D38" s="6">
        <f t="shared" ref="D38:BB38" si="30">$G$10*D37</f>
        <v>0</v>
      </c>
      <c r="E38" s="6">
        <f t="shared" si="30"/>
        <v>0</v>
      </c>
      <c r="F38" s="6">
        <f t="shared" si="30"/>
        <v>0</v>
      </c>
      <c r="G38" s="6">
        <f t="shared" si="30"/>
        <v>0</v>
      </c>
      <c r="H38" s="6">
        <f t="shared" si="30"/>
        <v>0</v>
      </c>
      <c r="I38" s="6">
        <f t="shared" si="30"/>
        <v>0</v>
      </c>
      <c r="J38" s="6">
        <f t="shared" si="30"/>
        <v>0</v>
      </c>
      <c r="K38" s="6">
        <f t="shared" si="30"/>
        <v>0</v>
      </c>
      <c r="L38" s="6">
        <f t="shared" si="30"/>
        <v>0</v>
      </c>
      <c r="M38" s="6">
        <f t="shared" si="30"/>
        <v>0</v>
      </c>
      <c r="N38" s="6">
        <f t="shared" si="30"/>
        <v>0</v>
      </c>
      <c r="O38" s="6">
        <f t="shared" si="30"/>
        <v>0</v>
      </c>
      <c r="P38" s="6">
        <f t="shared" si="30"/>
        <v>0</v>
      </c>
      <c r="Q38" s="6">
        <f t="shared" si="30"/>
        <v>0</v>
      </c>
      <c r="R38" s="6">
        <f t="shared" si="30"/>
        <v>0</v>
      </c>
      <c r="S38" s="6">
        <f t="shared" si="30"/>
        <v>0</v>
      </c>
      <c r="T38" s="6">
        <f t="shared" si="30"/>
        <v>0</v>
      </c>
      <c r="U38" s="6">
        <f t="shared" si="30"/>
        <v>0</v>
      </c>
      <c r="V38" s="6">
        <f t="shared" si="30"/>
        <v>0</v>
      </c>
      <c r="W38" s="6">
        <f t="shared" si="30"/>
        <v>0</v>
      </c>
      <c r="X38" s="6">
        <f t="shared" si="30"/>
        <v>0</v>
      </c>
      <c r="Y38" s="6">
        <f t="shared" si="30"/>
        <v>0</v>
      </c>
      <c r="Z38" s="6">
        <f t="shared" si="30"/>
        <v>0</v>
      </c>
      <c r="AA38" s="6">
        <f t="shared" si="30"/>
        <v>0</v>
      </c>
      <c r="AB38" s="6">
        <f t="shared" si="30"/>
        <v>0</v>
      </c>
      <c r="AC38" s="6">
        <f t="shared" si="30"/>
        <v>0</v>
      </c>
      <c r="AD38" s="6">
        <f t="shared" si="30"/>
        <v>0</v>
      </c>
      <c r="AE38" s="6">
        <f t="shared" si="30"/>
        <v>0</v>
      </c>
      <c r="AF38" s="6">
        <f t="shared" si="30"/>
        <v>0</v>
      </c>
      <c r="AG38" s="6">
        <f t="shared" si="30"/>
        <v>0</v>
      </c>
      <c r="AH38" s="6">
        <f t="shared" si="30"/>
        <v>0</v>
      </c>
      <c r="AI38" s="6">
        <f t="shared" si="30"/>
        <v>0</v>
      </c>
      <c r="AJ38" s="6">
        <f t="shared" si="30"/>
        <v>0</v>
      </c>
      <c r="AK38" s="6">
        <f t="shared" si="30"/>
        <v>0</v>
      </c>
      <c r="AL38" s="6">
        <f t="shared" si="30"/>
        <v>0</v>
      </c>
      <c r="AM38" s="6">
        <f t="shared" si="30"/>
        <v>0</v>
      </c>
      <c r="AN38" s="6">
        <f t="shared" si="30"/>
        <v>0</v>
      </c>
      <c r="AO38" s="6">
        <f t="shared" si="30"/>
        <v>0</v>
      </c>
      <c r="AP38" s="6">
        <f t="shared" si="30"/>
        <v>0</v>
      </c>
      <c r="AQ38" s="6">
        <f t="shared" si="30"/>
        <v>0</v>
      </c>
      <c r="AR38" s="6">
        <f t="shared" si="30"/>
        <v>0</v>
      </c>
      <c r="AS38" s="6">
        <f t="shared" si="30"/>
        <v>0</v>
      </c>
      <c r="AT38" s="6">
        <f t="shared" si="30"/>
        <v>0</v>
      </c>
      <c r="AU38" s="6">
        <f t="shared" si="30"/>
        <v>0</v>
      </c>
      <c r="AV38" s="6">
        <f t="shared" si="30"/>
        <v>0</v>
      </c>
      <c r="AW38" s="6">
        <f t="shared" si="30"/>
        <v>0</v>
      </c>
      <c r="AX38" s="6">
        <f t="shared" si="30"/>
        <v>0</v>
      </c>
      <c r="AY38" s="6">
        <f t="shared" si="30"/>
        <v>0</v>
      </c>
      <c r="AZ38" s="6">
        <f t="shared" si="30"/>
        <v>0</v>
      </c>
      <c r="BA38" s="6">
        <f t="shared" si="30"/>
        <v>0</v>
      </c>
      <c r="BB38" s="7">
        <f t="shared" si="30"/>
        <v>0</v>
      </c>
      <c r="BC38" s="3" t="e">
        <f>#REF!*BC37</f>
        <v>#REF!</v>
      </c>
      <c r="BD38" s="3" t="e">
        <f>#REF!*BD37</f>
        <v>#REF!</v>
      </c>
      <c r="BE38" s="3" t="e">
        <f>#REF!*BE37</f>
        <v>#REF!</v>
      </c>
      <c r="BF38" s="3" t="e">
        <f>#REF!*BF37</f>
        <v>#REF!</v>
      </c>
      <c r="BG38" s="3" t="e">
        <f>#REF!*BG37</f>
        <v>#REF!</v>
      </c>
      <c r="BH38" s="3" t="e">
        <f>#REF!*BH37</f>
        <v>#REF!</v>
      </c>
      <c r="BI38" s="3" t="e">
        <f>#REF!*BI37</f>
        <v>#REF!</v>
      </c>
      <c r="BJ38" s="3" t="e">
        <f>#REF!*BJ37</f>
        <v>#REF!</v>
      </c>
      <c r="BK38" s="3" t="e">
        <f>#REF!*BK37</f>
        <v>#REF!</v>
      </c>
      <c r="BL38" s="3" t="e">
        <f>#REF!*BL37</f>
        <v>#REF!</v>
      </c>
      <c r="BM38" s="3" t="e">
        <f>#REF!*BM37</f>
        <v>#REF!</v>
      </c>
      <c r="BN38" s="3" t="e">
        <f>#REF!*BN37</f>
        <v>#REF!</v>
      </c>
      <c r="BO38" s="3" t="e">
        <f>#REF!*BO37</f>
        <v>#REF!</v>
      </c>
      <c r="BP38" s="3" t="e">
        <f>#REF!*BP37</f>
        <v>#REF!</v>
      </c>
      <c r="BQ38" s="3" t="e">
        <f>#REF!*BQ37</f>
        <v>#REF!</v>
      </c>
      <c r="BR38" s="3" t="e">
        <f>#REF!*BR37</f>
        <v>#REF!</v>
      </c>
      <c r="BS38" s="3" t="e">
        <f>#REF!*BS37</f>
        <v>#REF!</v>
      </c>
      <c r="BT38" s="3" t="e">
        <f>#REF!*BT37</f>
        <v>#REF!</v>
      </c>
      <c r="BU38" s="3" t="e">
        <f>#REF!*BU37</f>
        <v>#REF!</v>
      </c>
      <c r="BV38" s="3" t="e">
        <f>#REF!*BV37</f>
        <v>#REF!</v>
      </c>
      <c r="BW38" s="3" t="e">
        <f>#REF!*BW37</f>
        <v>#REF!</v>
      </c>
      <c r="BX38" s="3" t="e">
        <f>#REF!*BX37</f>
        <v>#REF!</v>
      </c>
      <c r="BY38" s="3" t="e">
        <f>#REF!*BY37</f>
        <v>#REF!</v>
      </c>
      <c r="BZ38" s="3" t="e">
        <f>#REF!*BZ37</f>
        <v>#REF!</v>
      </c>
      <c r="CA38" s="3" t="e">
        <f>#REF!*CA37</f>
        <v>#REF!</v>
      </c>
      <c r="CB38" s="3" t="e">
        <f>#REF!*CB37</f>
        <v>#REF!</v>
      </c>
      <c r="CC38" s="3" t="e">
        <f>#REF!*CC37</f>
        <v>#REF!</v>
      </c>
      <c r="CD38" s="3" t="e">
        <f>#REF!*CD37</f>
        <v>#REF!</v>
      </c>
      <c r="CE38" s="3" t="e">
        <f>#REF!*CE37</f>
        <v>#REF!</v>
      </c>
      <c r="CF38" s="3" t="e">
        <f>#REF!*CF37</f>
        <v>#REF!</v>
      </c>
      <c r="CG38" s="3" t="e">
        <f>#REF!*CG37</f>
        <v>#REF!</v>
      </c>
      <c r="CH38" s="3" t="e">
        <f>#REF!*CH37</f>
        <v>#REF!</v>
      </c>
      <c r="CI38" s="3" t="e">
        <f>#REF!*CI37</f>
        <v>#REF!</v>
      </c>
      <c r="CJ38" s="3" t="e">
        <f>#REF!*CJ37</f>
        <v>#REF!</v>
      </c>
      <c r="CK38" s="3" t="e">
        <f>#REF!*CK37</f>
        <v>#REF!</v>
      </c>
      <c r="CL38" s="3" t="e">
        <f>#REF!*CL37</f>
        <v>#REF!</v>
      </c>
      <c r="CM38" s="3" t="e">
        <f>#REF!*CM37</f>
        <v>#REF!</v>
      </c>
      <c r="CN38" s="3" t="e">
        <f>#REF!*CN37</f>
        <v>#REF!</v>
      </c>
      <c r="CO38" s="3" t="e">
        <f>#REF!*CO37</f>
        <v>#REF!</v>
      </c>
      <c r="CP38" s="3" t="e">
        <f>#REF!*CP37</f>
        <v>#REF!</v>
      </c>
      <c r="CQ38" s="3" t="e">
        <f>#REF!*CQ37</f>
        <v>#REF!</v>
      </c>
      <c r="CR38" s="3" t="e">
        <f>#REF!*CR37</f>
        <v>#REF!</v>
      </c>
      <c r="CS38" s="3" t="e">
        <f>#REF!*CS37</f>
        <v>#REF!</v>
      </c>
      <c r="CT38" s="3" t="e">
        <f>#REF!*CT37</f>
        <v>#REF!</v>
      </c>
      <c r="CU38" s="3" t="e">
        <f>#REF!*CU37</f>
        <v>#REF!</v>
      </c>
      <c r="CV38" s="3" t="e">
        <f>#REF!*CV37</f>
        <v>#REF!</v>
      </c>
      <c r="CW38" s="3" t="e">
        <f>#REF!*CW37</f>
        <v>#REF!</v>
      </c>
      <c r="CX38" s="3" t="e">
        <f>#REF!*CX37</f>
        <v>#REF!</v>
      </c>
      <c r="CY38" s="3" t="e">
        <f>#REF!*CY37</f>
        <v>#REF!</v>
      </c>
      <c r="CZ38" s="3" t="e">
        <f>#REF!*CZ37</f>
        <v>#REF!</v>
      </c>
      <c r="DA38" s="3" t="e">
        <f>#REF!*DA37</f>
        <v>#REF!</v>
      </c>
      <c r="DB38" s="3" t="e">
        <f>#REF!*DB37</f>
        <v>#REF!</v>
      </c>
      <c r="DC38" s="3" t="e">
        <f>#REF!*DC37</f>
        <v>#REF!</v>
      </c>
      <c r="DD38" s="3" t="e">
        <f>#REF!*DD37</f>
        <v>#REF!</v>
      </c>
      <c r="DE38" s="3" t="e">
        <f>#REF!*DE37</f>
        <v>#REF!</v>
      </c>
      <c r="DF38" s="3" t="e">
        <f>#REF!*DF37</f>
        <v>#REF!</v>
      </c>
      <c r="DG38" s="3" t="e">
        <f>#REF!*DG37</f>
        <v>#REF!</v>
      </c>
      <c r="DH38" s="3" t="e">
        <f>#REF!*DH37</f>
        <v>#REF!</v>
      </c>
      <c r="DI38" s="3" t="e">
        <f>#REF!*DI37</f>
        <v>#REF!</v>
      </c>
      <c r="DJ38" s="3" t="e">
        <f>#REF!*DJ37</f>
        <v>#REF!</v>
      </c>
      <c r="DK38" s="3" t="e">
        <f>#REF!*DK37</f>
        <v>#REF!</v>
      </c>
      <c r="DL38" s="3" t="e">
        <f>#REF!*DL37</f>
        <v>#REF!</v>
      </c>
      <c r="DM38" s="3" t="e">
        <f>#REF!*DM37</f>
        <v>#REF!</v>
      </c>
      <c r="DN38" s="3" t="e">
        <f>#REF!*DN37</f>
        <v>#REF!</v>
      </c>
      <c r="DO38" s="3" t="e">
        <f>#REF!*DO37</f>
        <v>#REF!</v>
      </c>
      <c r="DP38" s="3" t="e">
        <f>#REF!*DP37</f>
        <v>#REF!</v>
      </c>
      <c r="DQ38" s="3" t="e">
        <f>#REF!*DQ37</f>
        <v>#REF!</v>
      </c>
      <c r="DR38" s="3" t="e">
        <f>#REF!*DR37</f>
        <v>#REF!</v>
      </c>
      <c r="DS38" s="3" t="e">
        <f>#REF!*DS37</f>
        <v>#REF!</v>
      </c>
      <c r="DT38" s="3" t="e">
        <f>#REF!*DT37</f>
        <v>#REF!</v>
      </c>
      <c r="DU38" s="3" t="e">
        <f>#REF!*DU37</f>
        <v>#REF!</v>
      </c>
      <c r="DV38" s="3" t="e">
        <f>#REF!*DV37</f>
        <v>#REF!</v>
      </c>
      <c r="DW38" s="3" t="e">
        <f>#REF!*DW37</f>
        <v>#REF!</v>
      </c>
      <c r="DX38" s="3" t="e">
        <f>#REF!*DX37</f>
        <v>#REF!</v>
      </c>
      <c r="DY38" s="3" t="e">
        <f>#REF!*DY37</f>
        <v>#REF!</v>
      </c>
      <c r="DZ38" s="3" t="e">
        <f>#REF!*DZ37</f>
        <v>#REF!</v>
      </c>
      <c r="EA38" s="3" t="e">
        <f>#REF!*EA37</f>
        <v>#REF!</v>
      </c>
      <c r="EB38" s="3" t="e">
        <f>#REF!*EB37</f>
        <v>#REF!</v>
      </c>
      <c r="EC38" s="3" t="e">
        <f>#REF!*EC37</f>
        <v>#REF!</v>
      </c>
      <c r="ED38" s="3" t="e">
        <f>#REF!*ED37</f>
        <v>#REF!</v>
      </c>
      <c r="EE38" s="3" t="e">
        <f>#REF!*EE37</f>
        <v>#REF!</v>
      </c>
      <c r="EF38" s="3" t="e">
        <f>#REF!*EF37</f>
        <v>#REF!</v>
      </c>
      <c r="EG38" s="3" t="e">
        <f>#REF!*EG37</f>
        <v>#REF!</v>
      </c>
      <c r="EH38" s="3" t="e">
        <f>#REF!*EH37</f>
        <v>#REF!</v>
      </c>
      <c r="EI38" s="3" t="e">
        <f>#REF!*EI37</f>
        <v>#REF!</v>
      </c>
      <c r="EJ38" s="3" t="e">
        <f>#REF!*EJ37</f>
        <v>#REF!</v>
      </c>
      <c r="EK38" s="3" t="e">
        <f>#REF!*EK37</f>
        <v>#REF!</v>
      </c>
      <c r="EL38" s="3" t="e">
        <f>#REF!*EL37</f>
        <v>#REF!</v>
      </c>
      <c r="EM38" s="3" t="e">
        <f>#REF!*EM37</f>
        <v>#REF!</v>
      </c>
      <c r="EN38" s="3" t="e">
        <f>#REF!*EN37</f>
        <v>#REF!</v>
      </c>
      <c r="EO38" s="3" t="e">
        <f>#REF!*EO37</f>
        <v>#REF!</v>
      </c>
      <c r="EP38" s="3" t="e">
        <f>#REF!*EP37</f>
        <v>#REF!</v>
      </c>
      <c r="EQ38" s="3" t="e">
        <f>#REF!*EQ37</f>
        <v>#REF!</v>
      </c>
      <c r="ER38" s="3" t="e">
        <f>#REF!*ER37</f>
        <v>#REF!</v>
      </c>
      <c r="ES38" s="3" t="e">
        <f>#REF!*ES37</f>
        <v>#REF!</v>
      </c>
      <c r="ET38" s="3" t="e">
        <f>#REF!*ET37</f>
        <v>#REF!</v>
      </c>
      <c r="EU38" s="3" t="e">
        <f>#REF!*EU37</f>
        <v>#REF!</v>
      </c>
      <c r="EV38" s="3" t="e">
        <f>#REF!*EV37</f>
        <v>#REF!</v>
      </c>
      <c r="EW38" s="3" t="e">
        <f>#REF!*EW37</f>
        <v>#REF!</v>
      </c>
      <c r="EX38" s="3" t="e">
        <f>#REF!*EX37</f>
        <v>#REF!</v>
      </c>
      <c r="EY38" s="3" t="e">
        <f>#REF!*EY37</f>
        <v>#REF!</v>
      </c>
      <c r="EZ38" s="3" t="e">
        <f>#REF!*EZ37</f>
        <v>#REF!</v>
      </c>
      <c r="FA38" s="3" t="e">
        <f>#REF!*FA37</f>
        <v>#REF!</v>
      </c>
      <c r="FB38" s="3" t="e">
        <f>#REF!*FB37</f>
        <v>#REF!</v>
      </c>
      <c r="FC38" s="3" t="e">
        <f>#REF!*FC37</f>
        <v>#REF!</v>
      </c>
      <c r="FD38" s="3" t="e">
        <f>#REF!*FD37</f>
        <v>#REF!</v>
      </c>
      <c r="FE38" s="3" t="e">
        <f>#REF!*FE37</f>
        <v>#REF!</v>
      </c>
      <c r="FF38" s="3" t="e">
        <f>#REF!*FF37</f>
        <v>#REF!</v>
      </c>
      <c r="FG38" s="3" t="e">
        <f>#REF!*FG37</f>
        <v>#REF!</v>
      </c>
      <c r="FH38" s="3" t="e">
        <f>#REF!*FH37</f>
        <v>#REF!</v>
      </c>
      <c r="FI38" s="3" t="e">
        <f>#REF!*FI37</f>
        <v>#REF!</v>
      </c>
      <c r="FJ38" s="3" t="e">
        <f>#REF!*FJ37</f>
        <v>#REF!</v>
      </c>
      <c r="FK38" s="3" t="e">
        <f>#REF!*FK37</f>
        <v>#REF!</v>
      </c>
      <c r="FL38" s="3" t="e">
        <f>#REF!*FL37</f>
        <v>#REF!</v>
      </c>
      <c r="FM38" s="3" t="e">
        <f>#REF!*FM37</f>
        <v>#REF!</v>
      </c>
      <c r="FN38" s="3" t="e">
        <f>#REF!*FN37</f>
        <v>#REF!</v>
      </c>
      <c r="FO38" s="3" t="e">
        <f>#REF!*FO37</f>
        <v>#REF!</v>
      </c>
      <c r="FP38" s="3" t="e">
        <f>#REF!*FP37</f>
        <v>#REF!</v>
      </c>
      <c r="FQ38" s="3" t="e">
        <f>#REF!*FQ37</f>
        <v>#REF!</v>
      </c>
      <c r="FR38" s="3" t="e">
        <f>#REF!*FR37</f>
        <v>#REF!</v>
      </c>
      <c r="FS38" s="3" t="e">
        <f>#REF!*FS37</f>
        <v>#REF!</v>
      </c>
      <c r="FT38" s="3" t="e">
        <f>#REF!*FT37</f>
        <v>#REF!</v>
      </c>
      <c r="FU38" s="3" t="e">
        <f>#REF!*FU37</f>
        <v>#REF!</v>
      </c>
      <c r="FV38" s="3" t="e">
        <f>#REF!*FV37</f>
        <v>#REF!</v>
      </c>
      <c r="FW38" s="3" t="e">
        <f>#REF!*FW37</f>
        <v>#REF!</v>
      </c>
      <c r="FX38" s="3" t="e">
        <f>#REF!*FX37</f>
        <v>#REF!</v>
      </c>
      <c r="FY38" s="3" t="e">
        <f>#REF!*FY37</f>
        <v>#REF!</v>
      </c>
      <c r="FZ38" s="3" t="e">
        <f>#REF!*FZ37</f>
        <v>#REF!</v>
      </c>
      <c r="GA38" s="3" t="e">
        <f>#REF!*GA37</f>
        <v>#REF!</v>
      </c>
      <c r="GB38" s="3" t="e">
        <f>#REF!*GB37</f>
        <v>#REF!</v>
      </c>
      <c r="GC38" s="3" t="e">
        <f>#REF!*GC37</f>
        <v>#REF!</v>
      </c>
      <c r="GD38" s="3" t="e">
        <f>#REF!*GD37</f>
        <v>#REF!</v>
      </c>
      <c r="GE38" s="3" t="e">
        <f>#REF!*GE37</f>
        <v>#REF!</v>
      </c>
      <c r="GF38" s="3" t="e">
        <f>#REF!*GF37</f>
        <v>#REF!</v>
      </c>
      <c r="GG38" s="3" t="e">
        <f>#REF!*GG37</f>
        <v>#REF!</v>
      </c>
      <c r="GH38" s="3" t="e">
        <f>#REF!*GH37</f>
        <v>#REF!</v>
      </c>
      <c r="GI38" s="3" t="e">
        <f>#REF!*GI37</f>
        <v>#REF!</v>
      </c>
      <c r="GJ38" s="3" t="e">
        <f>#REF!*GJ37</f>
        <v>#REF!</v>
      </c>
      <c r="GK38" s="3" t="e">
        <f>#REF!*GK37</f>
        <v>#REF!</v>
      </c>
      <c r="GL38" s="3" t="e">
        <f>#REF!*GL37</f>
        <v>#REF!</v>
      </c>
      <c r="GM38" s="3" t="e">
        <f>#REF!*GM37</f>
        <v>#REF!</v>
      </c>
      <c r="GN38" s="3" t="e">
        <f>#REF!*GN37</f>
        <v>#REF!</v>
      </c>
      <c r="GO38" s="3" t="e">
        <f>#REF!*GO37</f>
        <v>#REF!</v>
      </c>
      <c r="GP38" s="3" t="e">
        <f>#REF!*GP37</f>
        <v>#REF!</v>
      </c>
      <c r="GQ38" s="3" t="e">
        <f>#REF!*GQ37</f>
        <v>#REF!</v>
      </c>
      <c r="GR38" s="3" t="e">
        <f>#REF!*GR37</f>
        <v>#REF!</v>
      </c>
      <c r="GS38" s="3" t="e">
        <f>#REF!*GS37</f>
        <v>#REF!</v>
      </c>
      <c r="GT38" s="3" t="e">
        <f>#REF!*GT37</f>
        <v>#REF!</v>
      </c>
      <c r="GU38" s="3" t="e">
        <f>#REF!*GU37</f>
        <v>#REF!</v>
      </c>
      <c r="GV38" s="3" t="e">
        <f>#REF!*GV37</f>
        <v>#REF!</v>
      </c>
      <c r="GW38" s="3" t="e">
        <f>#REF!*GW37</f>
        <v>#REF!</v>
      </c>
      <c r="GX38" s="3" t="e">
        <f>#REF!*GX37</f>
        <v>#REF!</v>
      </c>
      <c r="GY38" s="3" t="e">
        <f>#REF!*GY37</f>
        <v>#REF!</v>
      </c>
      <c r="GZ38" s="3" t="e">
        <f>#REF!*GZ37</f>
        <v>#REF!</v>
      </c>
      <c r="HA38" s="3" t="e">
        <f>#REF!*HA37</f>
        <v>#REF!</v>
      </c>
      <c r="HB38" s="3" t="e">
        <f>#REF!*HB37</f>
        <v>#REF!</v>
      </c>
      <c r="HC38" s="3" t="e">
        <f>#REF!*HC37</f>
        <v>#REF!</v>
      </c>
      <c r="HD38" s="3" t="e">
        <f>#REF!*HD37</f>
        <v>#REF!</v>
      </c>
      <c r="HE38" s="3" t="e">
        <f>#REF!*HE37</f>
        <v>#REF!</v>
      </c>
      <c r="HF38" s="3" t="e">
        <f>#REF!*HF37</f>
        <v>#REF!</v>
      </c>
      <c r="HG38" s="3" t="e">
        <f>#REF!*HG37</f>
        <v>#REF!</v>
      </c>
      <c r="HH38" s="3" t="e">
        <f>#REF!*HH37</f>
        <v>#REF!</v>
      </c>
      <c r="HI38" s="3" t="e">
        <f>#REF!*HI37</f>
        <v>#REF!</v>
      </c>
      <c r="HJ38" s="3" t="e">
        <f>#REF!*HJ37</f>
        <v>#REF!</v>
      </c>
      <c r="HK38" s="3" t="e">
        <f>#REF!*HK37</f>
        <v>#REF!</v>
      </c>
      <c r="HL38" s="3" t="e">
        <f>#REF!*HL37</f>
        <v>#REF!</v>
      </c>
      <c r="HM38" s="3" t="e">
        <f>#REF!*HM37</f>
        <v>#REF!</v>
      </c>
      <c r="HN38" s="3" t="e">
        <f>#REF!*HN37</f>
        <v>#REF!</v>
      </c>
      <c r="HO38" s="3" t="e">
        <f>#REF!*HO37</f>
        <v>#REF!</v>
      </c>
      <c r="HP38" s="3" t="e">
        <f>#REF!*HP37</f>
        <v>#REF!</v>
      </c>
      <c r="HQ38" s="3" t="e">
        <f>#REF!*HQ37</f>
        <v>#REF!</v>
      </c>
      <c r="HR38" s="3" t="e">
        <f>#REF!*HR37</f>
        <v>#REF!</v>
      </c>
      <c r="HS38" s="3" t="e">
        <f>#REF!*HS37</f>
        <v>#REF!</v>
      </c>
      <c r="HT38" s="3" t="e">
        <f>#REF!*HT37</f>
        <v>#REF!</v>
      </c>
      <c r="HU38" s="3" t="e">
        <f>#REF!*HU37</f>
        <v>#REF!</v>
      </c>
      <c r="HV38" s="3" t="e">
        <f>#REF!*HV37</f>
        <v>#REF!</v>
      </c>
      <c r="HW38" s="3" t="e">
        <f>#REF!*HW37</f>
        <v>#REF!</v>
      </c>
      <c r="HX38" s="3" t="e">
        <f>#REF!*HX37</f>
        <v>#REF!</v>
      </c>
      <c r="HY38" s="3" t="e">
        <f>#REF!*HY37</f>
        <v>#REF!</v>
      </c>
      <c r="HZ38" s="3" t="e">
        <f>#REF!*HZ37</f>
        <v>#REF!</v>
      </c>
      <c r="IA38" s="3" t="e">
        <f>#REF!*IA37</f>
        <v>#REF!</v>
      </c>
      <c r="IB38" s="3" t="e">
        <f>#REF!*IB37</f>
        <v>#REF!</v>
      </c>
      <c r="IC38" s="3" t="e">
        <f>#REF!*IC37</f>
        <v>#REF!</v>
      </c>
      <c r="ID38" s="3" t="e">
        <f>#REF!*ID37</f>
        <v>#REF!</v>
      </c>
      <c r="IE38" s="3" t="e">
        <f>#REF!*IE37</f>
        <v>#REF!</v>
      </c>
      <c r="IF38" s="3" t="e">
        <f>#REF!*IF37</f>
        <v>#REF!</v>
      </c>
      <c r="IG38" s="3" t="e">
        <f>#REF!*IG37</f>
        <v>#REF!</v>
      </c>
      <c r="IH38" s="3" t="e">
        <f>#REF!*IH37</f>
        <v>#REF!</v>
      </c>
      <c r="II38" s="3" t="e">
        <f>#REF!*II37</f>
        <v>#REF!</v>
      </c>
    </row>
    <row r="39" spans="1:243" hidden="1">
      <c r="C39" s="136">
        <f>(1+(C36*'READ ME FIRST!!!'!$D$43))</f>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243">
      <c r="C40" s="13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243" s="17" customFormat="1" ht="15.75" thickBot="1">
      <c r="B41" s="23"/>
      <c r="D41" s="8" t="s">
        <v>2</v>
      </c>
      <c r="E41" s="8" t="s">
        <v>1</v>
      </c>
      <c r="F41" s="8" t="s">
        <v>3</v>
      </c>
      <c r="G41" s="8" t="s">
        <v>4</v>
      </c>
      <c r="H41" s="8" t="s">
        <v>5</v>
      </c>
      <c r="I41" s="8" t="s">
        <v>6</v>
      </c>
      <c r="J41" s="8" t="s">
        <v>7</v>
      </c>
      <c r="K41" s="8" t="s">
        <v>8</v>
      </c>
      <c r="L41" s="8" t="s">
        <v>9</v>
      </c>
      <c r="M41" s="8" t="s">
        <v>10</v>
      </c>
      <c r="N41" s="8" t="s">
        <v>11</v>
      </c>
      <c r="O41" s="8" t="s">
        <v>12</v>
      </c>
      <c r="P41" s="8" t="s">
        <v>13</v>
      </c>
      <c r="Q41" s="8" t="s">
        <v>14</v>
      </c>
      <c r="R41" s="8" t="s">
        <v>15</v>
      </c>
      <c r="S41" s="8" t="s">
        <v>16</v>
      </c>
      <c r="T41" s="8" t="s">
        <v>17</v>
      </c>
      <c r="U41" s="8" t="s">
        <v>18</v>
      </c>
      <c r="V41" s="8" t="s">
        <v>19</v>
      </c>
      <c r="W41" s="8" t="s">
        <v>20</v>
      </c>
      <c r="X41" s="8" t="s">
        <v>21</v>
      </c>
      <c r="Y41" s="8" t="s">
        <v>22</v>
      </c>
      <c r="Z41" s="8" t="s">
        <v>23</v>
      </c>
      <c r="AA41" s="8" t="s">
        <v>24</v>
      </c>
      <c r="AB41" s="8" t="s">
        <v>25</v>
      </c>
      <c r="AC41" s="8" t="s">
        <v>26</v>
      </c>
      <c r="AD41" s="8" t="s">
        <v>27</v>
      </c>
      <c r="AE41" s="8" t="s">
        <v>28</v>
      </c>
      <c r="AF41" s="8" t="s">
        <v>29</v>
      </c>
      <c r="AG41" s="8" t="s">
        <v>30</v>
      </c>
      <c r="AH41" s="8" t="s">
        <v>31</v>
      </c>
      <c r="AI41" s="8" t="s">
        <v>32</v>
      </c>
      <c r="AJ41" s="8" t="s">
        <v>33</v>
      </c>
      <c r="AK41" s="8" t="s">
        <v>34</v>
      </c>
      <c r="AL41" s="8" t="s">
        <v>35</v>
      </c>
      <c r="AM41" s="8" t="s">
        <v>36</v>
      </c>
      <c r="AN41" s="8" t="s">
        <v>37</v>
      </c>
      <c r="AO41" s="8" t="s">
        <v>38</v>
      </c>
      <c r="AP41" s="8" t="s">
        <v>39</v>
      </c>
      <c r="AQ41" s="8" t="s">
        <v>40</v>
      </c>
      <c r="AR41" s="8" t="s">
        <v>41</v>
      </c>
      <c r="AS41" s="8" t="s">
        <v>42</v>
      </c>
      <c r="AT41" s="8" t="s">
        <v>43</v>
      </c>
      <c r="AU41" s="8" t="s">
        <v>44</v>
      </c>
      <c r="AV41" s="8" t="s">
        <v>45</v>
      </c>
      <c r="AW41" s="8" t="s">
        <v>46</v>
      </c>
      <c r="AX41" s="8" t="s">
        <v>47</v>
      </c>
      <c r="AY41" s="8" t="s">
        <v>48</v>
      </c>
      <c r="AZ41" s="8" t="s">
        <v>49</v>
      </c>
      <c r="BA41" s="8" t="s">
        <v>50</v>
      </c>
      <c r="BB41" s="8" t="s">
        <v>51</v>
      </c>
      <c r="BC41" s="9" t="s">
        <v>60</v>
      </c>
      <c r="BD41" s="9" t="s">
        <v>61</v>
      </c>
      <c r="BE41" s="9" t="s">
        <v>62</v>
      </c>
      <c r="BF41" s="9" t="s">
        <v>63</v>
      </c>
      <c r="BG41" s="9" t="s">
        <v>64</v>
      </c>
      <c r="BH41" s="9" t="s">
        <v>65</v>
      </c>
      <c r="BI41" s="9" t="s">
        <v>66</v>
      </c>
      <c r="BJ41" s="9" t="s">
        <v>67</v>
      </c>
      <c r="BK41" s="9" t="s">
        <v>68</v>
      </c>
      <c r="BL41" s="9" t="s">
        <v>69</v>
      </c>
      <c r="BM41" s="9" t="s">
        <v>70</v>
      </c>
      <c r="BN41" s="9" t="s">
        <v>71</v>
      </c>
      <c r="BO41" s="9" t="s">
        <v>72</v>
      </c>
      <c r="BP41" s="9" t="s">
        <v>73</v>
      </c>
      <c r="BQ41" s="9" t="s">
        <v>74</v>
      </c>
      <c r="BR41" s="9" t="s">
        <v>75</v>
      </c>
      <c r="BS41" s="9" t="s">
        <v>76</v>
      </c>
      <c r="BT41" s="9" t="s">
        <v>77</v>
      </c>
      <c r="BU41" s="9" t="s">
        <v>78</v>
      </c>
      <c r="BV41" s="9" t="s">
        <v>79</v>
      </c>
      <c r="BW41" s="9" t="s">
        <v>80</v>
      </c>
      <c r="BX41" s="9" t="s">
        <v>81</v>
      </c>
      <c r="BY41" s="9" t="s">
        <v>82</v>
      </c>
      <c r="BZ41" s="9" t="s">
        <v>83</v>
      </c>
      <c r="CA41" s="9" t="s">
        <v>84</v>
      </c>
      <c r="CB41" s="9" t="s">
        <v>85</v>
      </c>
      <c r="CC41" s="9" t="s">
        <v>86</v>
      </c>
      <c r="CD41" s="9" t="s">
        <v>87</v>
      </c>
      <c r="CE41" s="9" t="s">
        <v>88</v>
      </c>
      <c r="CF41" s="9" t="s">
        <v>89</v>
      </c>
      <c r="CG41" s="9" t="s">
        <v>90</v>
      </c>
      <c r="CH41" s="9" t="s">
        <v>91</v>
      </c>
      <c r="CI41" s="9" t="s">
        <v>92</v>
      </c>
      <c r="CJ41" s="9" t="s">
        <v>93</v>
      </c>
      <c r="CK41" s="9" t="s">
        <v>94</v>
      </c>
      <c r="CL41" s="9" t="s">
        <v>95</v>
      </c>
      <c r="CM41" s="9" t="s">
        <v>96</v>
      </c>
      <c r="CN41" s="9" t="s">
        <v>97</v>
      </c>
      <c r="CO41" s="9" t="s">
        <v>98</v>
      </c>
      <c r="CP41" s="9" t="s">
        <v>99</v>
      </c>
      <c r="CQ41" s="9" t="s">
        <v>100</v>
      </c>
      <c r="CR41" s="9" t="s">
        <v>101</v>
      </c>
      <c r="CS41" s="9" t="s">
        <v>102</v>
      </c>
      <c r="CT41" s="9" t="s">
        <v>103</v>
      </c>
      <c r="CU41" s="9" t="s">
        <v>104</v>
      </c>
      <c r="CV41" s="9" t="s">
        <v>105</v>
      </c>
      <c r="CW41" s="9" t="s">
        <v>106</v>
      </c>
      <c r="CX41" s="9" t="s">
        <v>107</v>
      </c>
      <c r="CY41" s="9" t="s">
        <v>108</v>
      </c>
      <c r="CZ41" s="9" t="s">
        <v>109</v>
      </c>
      <c r="DA41" s="9" t="s">
        <v>110</v>
      </c>
      <c r="DB41" s="9" t="s">
        <v>111</v>
      </c>
      <c r="DC41" s="9" t="s">
        <v>112</v>
      </c>
      <c r="DD41" s="9" t="s">
        <v>113</v>
      </c>
      <c r="DE41" s="9" t="s">
        <v>114</v>
      </c>
      <c r="DF41" s="9" t="s">
        <v>115</v>
      </c>
      <c r="DG41" s="9" t="s">
        <v>116</v>
      </c>
      <c r="DH41" s="9" t="s">
        <v>117</v>
      </c>
      <c r="DI41" s="9" t="s">
        <v>118</v>
      </c>
      <c r="DJ41" s="9" t="s">
        <v>119</v>
      </c>
      <c r="DK41" s="9" t="s">
        <v>120</v>
      </c>
      <c r="DL41" s="9" t="s">
        <v>121</v>
      </c>
      <c r="DM41" s="9" t="s">
        <v>122</v>
      </c>
      <c r="DN41" s="9" t="s">
        <v>123</v>
      </c>
      <c r="DO41" s="9" t="s">
        <v>124</v>
      </c>
      <c r="DP41" s="9" t="s">
        <v>125</v>
      </c>
      <c r="DQ41" s="9" t="s">
        <v>126</v>
      </c>
      <c r="DR41" s="9" t="s">
        <v>127</v>
      </c>
      <c r="DS41" s="9" t="s">
        <v>128</v>
      </c>
      <c r="DT41" s="9" t="s">
        <v>129</v>
      </c>
      <c r="DU41" s="9" t="s">
        <v>130</v>
      </c>
      <c r="DV41" s="9" t="s">
        <v>131</v>
      </c>
      <c r="DW41" s="9" t="s">
        <v>132</v>
      </c>
      <c r="DX41" s="9" t="s">
        <v>133</v>
      </c>
      <c r="DY41" s="9" t="s">
        <v>134</v>
      </c>
      <c r="DZ41" s="9" t="s">
        <v>135</v>
      </c>
      <c r="EA41" s="9" t="s">
        <v>136</v>
      </c>
      <c r="EB41" s="9" t="s">
        <v>137</v>
      </c>
      <c r="EC41" s="9" t="s">
        <v>138</v>
      </c>
      <c r="ED41" s="9" t="s">
        <v>139</v>
      </c>
      <c r="EE41" s="9" t="s">
        <v>140</v>
      </c>
      <c r="EF41" s="9" t="s">
        <v>141</v>
      </c>
      <c r="EG41" s="9" t="s">
        <v>142</v>
      </c>
      <c r="EH41" s="9" t="s">
        <v>143</v>
      </c>
      <c r="EI41" s="9" t="s">
        <v>144</v>
      </c>
      <c r="EJ41" s="9" t="s">
        <v>145</v>
      </c>
      <c r="EK41" s="9" t="s">
        <v>146</v>
      </c>
      <c r="EL41" s="9" t="s">
        <v>147</v>
      </c>
      <c r="EM41" s="9" t="s">
        <v>148</v>
      </c>
      <c r="EN41" s="9" t="s">
        <v>149</v>
      </c>
      <c r="EO41" s="9" t="s">
        <v>150</v>
      </c>
      <c r="EP41" s="9" t="s">
        <v>151</v>
      </c>
      <c r="EQ41" s="9" t="s">
        <v>152</v>
      </c>
      <c r="ER41" s="9" t="s">
        <v>153</v>
      </c>
      <c r="ES41" s="9" t="s">
        <v>154</v>
      </c>
      <c r="ET41" s="9" t="s">
        <v>155</v>
      </c>
      <c r="EU41" s="9" t="s">
        <v>156</v>
      </c>
      <c r="EV41" s="9" t="s">
        <v>157</v>
      </c>
      <c r="EW41" s="9" t="s">
        <v>158</v>
      </c>
      <c r="EX41" s="9" t="s">
        <v>159</v>
      </c>
      <c r="EY41" s="9" t="s">
        <v>160</v>
      </c>
      <c r="EZ41" s="9" t="s">
        <v>161</v>
      </c>
      <c r="FA41" s="9" t="s">
        <v>162</v>
      </c>
      <c r="FB41" s="9" t="s">
        <v>163</v>
      </c>
      <c r="FC41" s="9" t="s">
        <v>164</v>
      </c>
      <c r="FD41" s="9" t="s">
        <v>165</v>
      </c>
      <c r="FE41" s="9" t="s">
        <v>166</v>
      </c>
      <c r="FF41" s="9" t="s">
        <v>167</v>
      </c>
      <c r="FG41" s="9" t="s">
        <v>168</v>
      </c>
      <c r="FH41" s="9" t="s">
        <v>169</v>
      </c>
      <c r="FI41" s="9" t="s">
        <v>170</v>
      </c>
      <c r="FJ41" s="9" t="s">
        <v>171</v>
      </c>
      <c r="FK41" s="9" t="s">
        <v>172</v>
      </c>
      <c r="FL41" s="9" t="s">
        <v>173</v>
      </c>
      <c r="FM41" s="9" t="s">
        <v>174</v>
      </c>
      <c r="FN41" s="9" t="s">
        <v>175</v>
      </c>
      <c r="FO41" s="9" t="s">
        <v>176</v>
      </c>
      <c r="FP41" s="9" t="s">
        <v>177</v>
      </c>
      <c r="FQ41" s="9" t="s">
        <v>178</v>
      </c>
      <c r="FR41" s="9" t="s">
        <v>179</v>
      </c>
      <c r="FS41" s="9" t="s">
        <v>180</v>
      </c>
      <c r="FT41" s="9" t="s">
        <v>181</v>
      </c>
      <c r="FU41" s="9" t="s">
        <v>182</v>
      </c>
      <c r="FV41" s="9" t="s">
        <v>183</v>
      </c>
      <c r="FW41" s="9" t="s">
        <v>184</v>
      </c>
      <c r="FX41" s="9" t="s">
        <v>185</v>
      </c>
      <c r="FY41" s="9" t="s">
        <v>186</v>
      </c>
      <c r="FZ41" s="9" t="s">
        <v>187</v>
      </c>
      <c r="GA41" s="9" t="s">
        <v>188</v>
      </c>
      <c r="GB41" s="9" t="s">
        <v>189</v>
      </c>
      <c r="GC41" s="9" t="s">
        <v>190</v>
      </c>
      <c r="GD41" s="9" t="s">
        <v>191</v>
      </c>
      <c r="GE41" s="9" t="s">
        <v>192</v>
      </c>
      <c r="GF41" s="9" t="s">
        <v>193</v>
      </c>
      <c r="GG41" s="9" t="s">
        <v>194</v>
      </c>
      <c r="GH41" s="9" t="s">
        <v>195</v>
      </c>
      <c r="GI41" s="9" t="s">
        <v>196</v>
      </c>
      <c r="GJ41" s="9" t="s">
        <v>197</v>
      </c>
      <c r="GK41" s="9" t="s">
        <v>198</v>
      </c>
      <c r="GL41" s="9" t="s">
        <v>199</v>
      </c>
      <c r="GM41" s="9" t="s">
        <v>200</v>
      </c>
      <c r="GN41" s="9" t="s">
        <v>201</v>
      </c>
      <c r="GO41" s="9" t="s">
        <v>202</v>
      </c>
      <c r="GP41" s="9" t="s">
        <v>203</v>
      </c>
      <c r="GQ41" s="9" t="s">
        <v>204</v>
      </c>
      <c r="GR41" s="9" t="s">
        <v>205</v>
      </c>
      <c r="GS41" s="9" t="s">
        <v>206</v>
      </c>
      <c r="GT41" s="9" t="s">
        <v>207</v>
      </c>
      <c r="GU41" s="9" t="s">
        <v>208</v>
      </c>
      <c r="GV41" s="9" t="s">
        <v>209</v>
      </c>
      <c r="GW41" s="9" t="s">
        <v>210</v>
      </c>
      <c r="GX41" s="9" t="s">
        <v>211</v>
      </c>
      <c r="GY41" s="9" t="s">
        <v>212</v>
      </c>
      <c r="GZ41" s="9" t="s">
        <v>213</v>
      </c>
      <c r="HA41" s="9" t="s">
        <v>214</v>
      </c>
      <c r="HB41" s="9" t="s">
        <v>215</v>
      </c>
      <c r="HC41" s="9" t="s">
        <v>216</v>
      </c>
      <c r="HD41" s="9" t="s">
        <v>217</v>
      </c>
      <c r="HE41" s="9" t="s">
        <v>218</v>
      </c>
      <c r="HF41" s="9" t="s">
        <v>219</v>
      </c>
      <c r="HG41" s="9" t="s">
        <v>220</v>
      </c>
      <c r="HH41" s="9" t="s">
        <v>221</v>
      </c>
      <c r="HI41" s="9" t="s">
        <v>222</v>
      </c>
      <c r="HJ41" s="9" t="s">
        <v>223</v>
      </c>
      <c r="HK41" s="9" t="s">
        <v>224</v>
      </c>
      <c r="HL41" s="9" t="s">
        <v>225</v>
      </c>
      <c r="HM41" s="9" t="s">
        <v>226</v>
      </c>
      <c r="HN41" s="9" t="s">
        <v>227</v>
      </c>
      <c r="HO41" s="9" t="s">
        <v>228</v>
      </c>
      <c r="HP41" s="9" t="s">
        <v>229</v>
      </c>
      <c r="HQ41" s="9" t="s">
        <v>230</v>
      </c>
      <c r="HR41" s="9" t="s">
        <v>231</v>
      </c>
      <c r="HS41" s="9" t="s">
        <v>232</v>
      </c>
      <c r="HT41" s="9" t="s">
        <v>233</v>
      </c>
      <c r="HU41" s="9" t="s">
        <v>234</v>
      </c>
      <c r="HV41" s="9" t="s">
        <v>235</v>
      </c>
      <c r="HW41" s="9" t="s">
        <v>236</v>
      </c>
      <c r="HX41" s="9" t="s">
        <v>237</v>
      </c>
      <c r="HY41" s="9" t="s">
        <v>238</v>
      </c>
      <c r="HZ41" s="9" t="s">
        <v>239</v>
      </c>
      <c r="IA41" s="9" t="s">
        <v>240</v>
      </c>
      <c r="IB41" s="9" t="s">
        <v>241</v>
      </c>
      <c r="IC41" s="9" t="s">
        <v>242</v>
      </c>
      <c r="ID41" s="9" t="s">
        <v>243</v>
      </c>
      <c r="IE41" s="9" t="s">
        <v>244</v>
      </c>
      <c r="IF41" s="9" t="s">
        <v>245</v>
      </c>
      <c r="IG41" s="9" t="s">
        <v>246</v>
      </c>
      <c r="IH41" s="9" t="s">
        <v>247</v>
      </c>
      <c r="II41" s="9" t="s">
        <v>248</v>
      </c>
    </row>
    <row r="42" spans="1:243">
      <c r="B42" s="446" t="s">
        <v>58</v>
      </c>
      <c r="C42" s="154"/>
      <c r="D42" s="447">
        <f t="shared" ref="D42:BO42" si="31">D18+D23+D28+D33+D38</f>
        <v>0</v>
      </c>
      <c r="E42" s="448">
        <f t="shared" si="31"/>
        <v>0</v>
      </c>
      <c r="F42" s="448">
        <f t="shared" si="31"/>
        <v>0</v>
      </c>
      <c r="G42" s="448">
        <f t="shared" si="31"/>
        <v>0</v>
      </c>
      <c r="H42" s="448">
        <f t="shared" si="31"/>
        <v>0</v>
      </c>
      <c r="I42" s="448">
        <f t="shared" si="31"/>
        <v>0</v>
      </c>
      <c r="J42" s="448">
        <f t="shared" si="31"/>
        <v>0</v>
      </c>
      <c r="K42" s="448">
        <f t="shared" si="31"/>
        <v>0</v>
      </c>
      <c r="L42" s="448">
        <f t="shared" si="31"/>
        <v>0</v>
      </c>
      <c r="M42" s="448">
        <f t="shared" si="31"/>
        <v>0</v>
      </c>
      <c r="N42" s="448">
        <f t="shared" si="31"/>
        <v>0</v>
      </c>
      <c r="O42" s="448">
        <f t="shared" si="31"/>
        <v>0</v>
      </c>
      <c r="P42" s="448">
        <f t="shared" si="31"/>
        <v>0</v>
      </c>
      <c r="Q42" s="448">
        <f t="shared" si="31"/>
        <v>0</v>
      </c>
      <c r="R42" s="448">
        <f t="shared" si="31"/>
        <v>0</v>
      </c>
      <c r="S42" s="448">
        <f t="shared" si="31"/>
        <v>0</v>
      </c>
      <c r="T42" s="448">
        <f t="shared" si="31"/>
        <v>0</v>
      </c>
      <c r="U42" s="448">
        <f t="shared" si="31"/>
        <v>0</v>
      </c>
      <c r="V42" s="448">
        <f t="shared" si="31"/>
        <v>0</v>
      </c>
      <c r="W42" s="448">
        <f t="shared" si="31"/>
        <v>0</v>
      </c>
      <c r="X42" s="448">
        <f t="shared" si="31"/>
        <v>0</v>
      </c>
      <c r="Y42" s="448">
        <f t="shared" si="31"/>
        <v>0</v>
      </c>
      <c r="Z42" s="448">
        <f t="shared" si="31"/>
        <v>0</v>
      </c>
      <c r="AA42" s="448">
        <f t="shared" si="31"/>
        <v>0</v>
      </c>
      <c r="AB42" s="448">
        <f t="shared" si="31"/>
        <v>0</v>
      </c>
      <c r="AC42" s="448">
        <f t="shared" si="31"/>
        <v>0</v>
      </c>
      <c r="AD42" s="448">
        <f t="shared" si="31"/>
        <v>0</v>
      </c>
      <c r="AE42" s="448">
        <f t="shared" si="31"/>
        <v>0</v>
      </c>
      <c r="AF42" s="448">
        <f t="shared" si="31"/>
        <v>0</v>
      </c>
      <c r="AG42" s="448">
        <f t="shared" si="31"/>
        <v>0</v>
      </c>
      <c r="AH42" s="448">
        <f t="shared" si="31"/>
        <v>0</v>
      </c>
      <c r="AI42" s="448">
        <f t="shared" si="31"/>
        <v>0</v>
      </c>
      <c r="AJ42" s="448">
        <f t="shared" si="31"/>
        <v>0</v>
      </c>
      <c r="AK42" s="448">
        <f t="shared" si="31"/>
        <v>0</v>
      </c>
      <c r="AL42" s="448">
        <f t="shared" si="31"/>
        <v>0</v>
      </c>
      <c r="AM42" s="448">
        <f t="shared" si="31"/>
        <v>0</v>
      </c>
      <c r="AN42" s="448">
        <f t="shared" si="31"/>
        <v>0</v>
      </c>
      <c r="AO42" s="448">
        <f t="shared" si="31"/>
        <v>0</v>
      </c>
      <c r="AP42" s="448">
        <f t="shared" si="31"/>
        <v>0</v>
      </c>
      <c r="AQ42" s="448">
        <f t="shared" si="31"/>
        <v>0</v>
      </c>
      <c r="AR42" s="448">
        <f t="shared" si="31"/>
        <v>0</v>
      </c>
      <c r="AS42" s="448">
        <f t="shared" si="31"/>
        <v>0</v>
      </c>
      <c r="AT42" s="448">
        <f t="shared" si="31"/>
        <v>0</v>
      </c>
      <c r="AU42" s="448">
        <f t="shared" si="31"/>
        <v>0</v>
      </c>
      <c r="AV42" s="448">
        <f t="shared" si="31"/>
        <v>0</v>
      </c>
      <c r="AW42" s="448">
        <f t="shared" si="31"/>
        <v>0</v>
      </c>
      <c r="AX42" s="448">
        <f t="shared" si="31"/>
        <v>0</v>
      </c>
      <c r="AY42" s="448">
        <f t="shared" si="31"/>
        <v>0</v>
      </c>
      <c r="AZ42" s="448">
        <f t="shared" si="31"/>
        <v>0</v>
      </c>
      <c r="BA42" s="448">
        <f t="shared" si="31"/>
        <v>0</v>
      </c>
      <c r="BB42" s="449">
        <f t="shared" si="31"/>
        <v>0</v>
      </c>
      <c r="BC42" s="3" t="e">
        <f t="shared" si="31"/>
        <v>#REF!</v>
      </c>
      <c r="BD42" s="3" t="e">
        <f t="shared" si="31"/>
        <v>#REF!</v>
      </c>
      <c r="BE42" s="3" t="e">
        <f t="shared" si="31"/>
        <v>#REF!</v>
      </c>
      <c r="BF42" s="3" t="e">
        <f t="shared" si="31"/>
        <v>#REF!</v>
      </c>
      <c r="BG42" s="3" t="e">
        <f t="shared" si="31"/>
        <v>#REF!</v>
      </c>
      <c r="BH42" s="3" t="e">
        <f t="shared" si="31"/>
        <v>#REF!</v>
      </c>
      <c r="BI42" s="3" t="e">
        <f t="shared" si="31"/>
        <v>#REF!</v>
      </c>
      <c r="BJ42" s="3" t="e">
        <f t="shared" si="31"/>
        <v>#REF!</v>
      </c>
      <c r="BK42" s="3" t="e">
        <f t="shared" si="31"/>
        <v>#REF!</v>
      </c>
      <c r="BL42" s="3" t="e">
        <f t="shared" si="31"/>
        <v>#REF!</v>
      </c>
      <c r="BM42" s="3" t="e">
        <f t="shared" si="31"/>
        <v>#REF!</v>
      </c>
      <c r="BN42" s="3" t="e">
        <f t="shared" si="31"/>
        <v>#REF!</v>
      </c>
      <c r="BO42" s="3" t="e">
        <f t="shared" si="31"/>
        <v>#REF!</v>
      </c>
      <c r="BP42" s="3" t="e">
        <f t="shared" ref="BP42:EA42" si="32">BP18+BP23+BP28+BP33+BP38</f>
        <v>#REF!</v>
      </c>
      <c r="BQ42" s="3" t="e">
        <f t="shared" si="32"/>
        <v>#REF!</v>
      </c>
      <c r="BR42" s="3" t="e">
        <f t="shared" si="32"/>
        <v>#REF!</v>
      </c>
      <c r="BS42" s="3" t="e">
        <f t="shared" si="32"/>
        <v>#REF!</v>
      </c>
      <c r="BT42" s="3" t="e">
        <f t="shared" si="32"/>
        <v>#REF!</v>
      </c>
      <c r="BU42" s="3" t="e">
        <f t="shared" si="32"/>
        <v>#REF!</v>
      </c>
      <c r="BV42" s="3" t="e">
        <f t="shared" si="32"/>
        <v>#REF!</v>
      </c>
      <c r="BW42" s="3" t="e">
        <f t="shared" si="32"/>
        <v>#REF!</v>
      </c>
      <c r="BX42" s="3" t="e">
        <f t="shared" si="32"/>
        <v>#REF!</v>
      </c>
      <c r="BY42" s="3" t="e">
        <f t="shared" si="32"/>
        <v>#REF!</v>
      </c>
      <c r="BZ42" s="3" t="e">
        <f t="shared" si="32"/>
        <v>#REF!</v>
      </c>
      <c r="CA42" s="3" t="e">
        <f t="shared" si="32"/>
        <v>#REF!</v>
      </c>
      <c r="CB42" s="3" t="e">
        <f t="shared" si="32"/>
        <v>#REF!</v>
      </c>
      <c r="CC42" s="3" t="e">
        <f t="shared" si="32"/>
        <v>#REF!</v>
      </c>
      <c r="CD42" s="3" t="e">
        <f t="shared" si="32"/>
        <v>#REF!</v>
      </c>
      <c r="CE42" s="3" t="e">
        <f t="shared" si="32"/>
        <v>#REF!</v>
      </c>
      <c r="CF42" s="3" t="e">
        <f t="shared" si="32"/>
        <v>#REF!</v>
      </c>
      <c r="CG42" s="3" t="e">
        <f t="shared" si="32"/>
        <v>#REF!</v>
      </c>
      <c r="CH42" s="3" t="e">
        <f t="shared" si="32"/>
        <v>#REF!</v>
      </c>
      <c r="CI42" s="3" t="e">
        <f t="shared" si="32"/>
        <v>#REF!</v>
      </c>
      <c r="CJ42" s="3" t="e">
        <f t="shared" si="32"/>
        <v>#REF!</v>
      </c>
      <c r="CK42" s="3" t="e">
        <f t="shared" si="32"/>
        <v>#REF!</v>
      </c>
      <c r="CL42" s="3" t="e">
        <f t="shared" si="32"/>
        <v>#REF!</v>
      </c>
      <c r="CM42" s="3" t="e">
        <f t="shared" si="32"/>
        <v>#REF!</v>
      </c>
      <c r="CN42" s="3" t="e">
        <f t="shared" si="32"/>
        <v>#REF!</v>
      </c>
      <c r="CO42" s="3" t="e">
        <f t="shared" si="32"/>
        <v>#REF!</v>
      </c>
      <c r="CP42" s="3" t="e">
        <f t="shared" si="32"/>
        <v>#REF!</v>
      </c>
      <c r="CQ42" s="3" t="e">
        <f t="shared" si="32"/>
        <v>#REF!</v>
      </c>
      <c r="CR42" s="3" t="e">
        <f t="shared" si="32"/>
        <v>#REF!</v>
      </c>
      <c r="CS42" s="3" t="e">
        <f t="shared" si="32"/>
        <v>#REF!</v>
      </c>
      <c r="CT42" s="3" t="e">
        <f t="shared" si="32"/>
        <v>#REF!</v>
      </c>
      <c r="CU42" s="3" t="e">
        <f t="shared" si="32"/>
        <v>#REF!</v>
      </c>
      <c r="CV42" s="3" t="e">
        <f t="shared" si="32"/>
        <v>#REF!</v>
      </c>
      <c r="CW42" s="3" t="e">
        <f t="shared" si="32"/>
        <v>#REF!</v>
      </c>
      <c r="CX42" s="3" t="e">
        <f t="shared" si="32"/>
        <v>#REF!</v>
      </c>
      <c r="CY42" s="3" t="e">
        <f t="shared" si="32"/>
        <v>#REF!</v>
      </c>
      <c r="CZ42" s="3" t="e">
        <f t="shared" si="32"/>
        <v>#REF!</v>
      </c>
      <c r="DA42" s="3" t="e">
        <f t="shared" si="32"/>
        <v>#REF!</v>
      </c>
      <c r="DB42" s="3" t="e">
        <f t="shared" si="32"/>
        <v>#REF!</v>
      </c>
      <c r="DC42" s="3" t="e">
        <f t="shared" si="32"/>
        <v>#REF!</v>
      </c>
      <c r="DD42" s="3" t="e">
        <f t="shared" si="32"/>
        <v>#REF!</v>
      </c>
      <c r="DE42" s="3" t="e">
        <f t="shared" si="32"/>
        <v>#REF!</v>
      </c>
      <c r="DF42" s="3" t="e">
        <f t="shared" si="32"/>
        <v>#REF!</v>
      </c>
      <c r="DG42" s="3" t="e">
        <f t="shared" si="32"/>
        <v>#REF!</v>
      </c>
      <c r="DH42" s="3" t="e">
        <f t="shared" si="32"/>
        <v>#REF!</v>
      </c>
      <c r="DI42" s="3" t="e">
        <f t="shared" si="32"/>
        <v>#REF!</v>
      </c>
      <c r="DJ42" s="3" t="e">
        <f t="shared" si="32"/>
        <v>#REF!</v>
      </c>
      <c r="DK42" s="3" t="e">
        <f t="shared" si="32"/>
        <v>#REF!</v>
      </c>
      <c r="DL42" s="3" t="e">
        <f t="shared" si="32"/>
        <v>#REF!</v>
      </c>
      <c r="DM42" s="3" t="e">
        <f t="shared" si="32"/>
        <v>#REF!</v>
      </c>
      <c r="DN42" s="3" t="e">
        <f t="shared" si="32"/>
        <v>#REF!</v>
      </c>
      <c r="DO42" s="3" t="e">
        <f t="shared" si="32"/>
        <v>#REF!</v>
      </c>
      <c r="DP42" s="3" t="e">
        <f t="shared" si="32"/>
        <v>#REF!</v>
      </c>
      <c r="DQ42" s="3" t="e">
        <f t="shared" si="32"/>
        <v>#REF!</v>
      </c>
      <c r="DR42" s="3" t="e">
        <f t="shared" si="32"/>
        <v>#REF!</v>
      </c>
      <c r="DS42" s="3" t="e">
        <f t="shared" si="32"/>
        <v>#REF!</v>
      </c>
      <c r="DT42" s="3" t="e">
        <f t="shared" si="32"/>
        <v>#REF!</v>
      </c>
      <c r="DU42" s="3" t="e">
        <f t="shared" si="32"/>
        <v>#REF!</v>
      </c>
      <c r="DV42" s="3" t="e">
        <f t="shared" si="32"/>
        <v>#REF!</v>
      </c>
      <c r="DW42" s="3" t="e">
        <f t="shared" si="32"/>
        <v>#REF!</v>
      </c>
      <c r="DX42" s="3" t="e">
        <f t="shared" si="32"/>
        <v>#REF!</v>
      </c>
      <c r="DY42" s="3" t="e">
        <f t="shared" si="32"/>
        <v>#REF!</v>
      </c>
      <c r="DZ42" s="3" t="e">
        <f t="shared" si="32"/>
        <v>#REF!</v>
      </c>
      <c r="EA42" s="3" t="e">
        <f t="shared" si="32"/>
        <v>#REF!</v>
      </c>
      <c r="EB42" s="3" t="e">
        <f t="shared" ref="EB42:GM42" si="33">EB18+EB23+EB28+EB33+EB38</f>
        <v>#REF!</v>
      </c>
      <c r="EC42" s="3" t="e">
        <f t="shared" si="33"/>
        <v>#REF!</v>
      </c>
      <c r="ED42" s="3" t="e">
        <f t="shared" si="33"/>
        <v>#REF!</v>
      </c>
      <c r="EE42" s="3" t="e">
        <f t="shared" si="33"/>
        <v>#REF!</v>
      </c>
      <c r="EF42" s="3" t="e">
        <f t="shared" si="33"/>
        <v>#REF!</v>
      </c>
      <c r="EG42" s="3" t="e">
        <f t="shared" si="33"/>
        <v>#REF!</v>
      </c>
      <c r="EH42" s="3" t="e">
        <f t="shared" si="33"/>
        <v>#REF!</v>
      </c>
      <c r="EI42" s="3" t="e">
        <f t="shared" si="33"/>
        <v>#REF!</v>
      </c>
      <c r="EJ42" s="3" t="e">
        <f t="shared" si="33"/>
        <v>#REF!</v>
      </c>
      <c r="EK42" s="3" t="e">
        <f t="shared" si="33"/>
        <v>#REF!</v>
      </c>
      <c r="EL42" s="3" t="e">
        <f t="shared" si="33"/>
        <v>#REF!</v>
      </c>
      <c r="EM42" s="3" t="e">
        <f t="shared" si="33"/>
        <v>#REF!</v>
      </c>
      <c r="EN42" s="3" t="e">
        <f t="shared" si="33"/>
        <v>#REF!</v>
      </c>
      <c r="EO42" s="3" t="e">
        <f t="shared" si="33"/>
        <v>#REF!</v>
      </c>
      <c r="EP42" s="3" t="e">
        <f t="shared" si="33"/>
        <v>#REF!</v>
      </c>
      <c r="EQ42" s="3" t="e">
        <f t="shared" si="33"/>
        <v>#REF!</v>
      </c>
      <c r="ER42" s="3" t="e">
        <f t="shared" si="33"/>
        <v>#REF!</v>
      </c>
      <c r="ES42" s="3" t="e">
        <f t="shared" si="33"/>
        <v>#REF!</v>
      </c>
      <c r="ET42" s="3" t="e">
        <f t="shared" si="33"/>
        <v>#REF!</v>
      </c>
      <c r="EU42" s="3" t="e">
        <f t="shared" si="33"/>
        <v>#REF!</v>
      </c>
      <c r="EV42" s="3" t="e">
        <f t="shared" si="33"/>
        <v>#REF!</v>
      </c>
      <c r="EW42" s="3" t="e">
        <f t="shared" si="33"/>
        <v>#REF!</v>
      </c>
      <c r="EX42" s="3" t="e">
        <f t="shared" si="33"/>
        <v>#REF!</v>
      </c>
      <c r="EY42" s="3" t="e">
        <f t="shared" si="33"/>
        <v>#REF!</v>
      </c>
      <c r="EZ42" s="3" t="e">
        <f t="shared" si="33"/>
        <v>#REF!</v>
      </c>
      <c r="FA42" s="3" t="e">
        <f t="shared" si="33"/>
        <v>#REF!</v>
      </c>
      <c r="FB42" s="3" t="e">
        <f t="shared" si="33"/>
        <v>#REF!</v>
      </c>
      <c r="FC42" s="3" t="e">
        <f t="shared" si="33"/>
        <v>#REF!</v>
      </c>
      <c r="FD42" s="3" t="e">
        <f t="shared" si="33"/>
        <v>#REF!</v>
      </c>
      <c r="FE42" s="3" t="e">
        <f t="shared" si="33"/>
        <v>#REF!</v>
      </c>
      <c r="FF42" s="3" t="e">
        <f t="shared" si="33"/>
        <v>#REF!</v>
      </c>
      <c r="FG42" s="3" t="e">
        <f t="shared" si="33"/>
        <v>#REF!</v>
      </c>
      <c r="FH42" s="3" t="e">
        <f t="shared" si="33"/>
        <v>#REF!</v>
      </c>
      <c r="FI42" s="3" t="e">
        <f t="shared" si="33"/>
        <v>#REF!</v>
      </c>
      <c r="FJ42" s="3" t="e">
        <f t="shared" si="33"/>
        <v>#REF!</v>
      </c>
      <c r="FK42" s="3" t="e">
        <f t="shared" si="33"/>
        <v>#REF!</v>
      </c>
      <c r="FL42" s="3" t="e">
        <f t="shared" si="33"/>
        <v>#REF!</v>
      </c>
      <c r="FM42" s="3" t="e">
        <f t="shared" si="33"/>
        <v>#REF!</v>
      </c>
      <c r="FN42" s="3" t="e">
        <f t="shared" si="33"/>
        <v>#REF!</v>
      </c>
      <c r="FO42" s="3" t="e">
        <f t="shared" si="33"/>
        <v>#REF!</v>
      </c>
      <c r="FP42" s="3" t="e">
        <f t="shared" si="33"/>
        <v>#REF!</v>
      </c>
      <c r="FQ42" s="3" t="e">
        <f t="shared" si="33"/>
        <v>#REF!</v>
      </c>
      <c r="FR42" s="3" t="e">
        <f t="shared" si="33"/>
        <v>#REF!</v>
      </c>
      <c r="FS42" s="3" t="e">
        <f t="shared" si="33"/>
        <v>#REF!</v>
      </c>
      <c r="FT42" s="3" t="e">
        <f t="shared" si="33"/>
        <v>#REF!</v>
      </c>
      <c r="FU42" s="3" t="e">
        <f t="shared" si="33"/>
        <v>#REF!</v>
      </c>
      <c r="FV42" s="3" t="e">
        <f t="shared" si="33"/>
        <v>#REF!</v>
      </c>
      <c r="FW42" s="3" t="e">
        <f t="shared" si="33"/>
        <v>#REF!</v>
      </c>
      <c r="FX42" s="3" t="e">
        <f t="shared" si="33"/>
        <v>#REF!</v>
      </c>
      <c r="FY42" s="3" t="e">
        <f t="shared" si="33"/>
        <v>#REF!</v>
      </c>
      <c r="FZ42" s="3" t="e">
        <f t="shared" si="33"/>
        <v>#REF!</v>
      </c>
      <c r="GA42" s="3" t="e">
        <f t="shared" si="33"/>
        <v>#REF!</v>
      </c>
      <c r="GB42" s="3" t="e">
        <f t="shared" si="33"/>
        <v>#REF!</v>
      </c>
      <c r="GC42" s="3" t="e">
        <f t="shared" si="33"/>
        <v>#REF!</v>
      </c>
      <c r="GD42" s="3" t="e">
        <f t="shared" si="33"/>
        <v>#REF!</v>
      </c>
      <c r="GE42" s="3" t="e">
        <f t="shared" si="33"/>
        <v>#REF!</v>
      </c>
      <c r="GF42" s="3" t="e">
        <f t="shared" si="33"/>
        <v>#REF!</v>
      </c>
      <c r="GG42" s="3" t="e">
        <f t="shared" si="33"/>
        <v>#REF!</v>
      </c>
      <c r="GH42" s="3" t="e">
        <f t="shared" si="33"/>
        <v>#REF!</v>
      </c>
      <c r="GI42" s="3" t="e">
        <f t="shared" si="33"/>
        <v>#REF!</v>
      </c>
      <c r="GJ42" s="3" t="e">
        <f t="shared" si="33"/>
        <v>#REF!</v>
      </c>
      <c r="GK42" s="3" t="e">
        <f t="shared" si="33"/>
        <v>#REF!</v>
      </c>
      <c r="GL42" s="3" t="e">
        <f t="shared" si="33"/>
        <v>#REF!</v>
      </c>
      <c r="GM42" s="3" t="e">
        <f t="shared" si="33"/>
        <v>#REF!</v>
      </c>
      <c r="GN42" s="3" t="e">
        <f t="shared" ref="GN42:II42" si="34">GN18+GN23+GN28+GN33+GN38</f>
        <v>#REF!</v>
      </c>
      <c r="GO42" s="3" t="e">
        <f t="shared" si="34"/>
        <v>#REF!</v>
      </c>
      <c r="GP42" s="3" t="e">
        <f t="shared" si="34"/>
        <v>#REF!</v>
      </c>
      <c r="GQ42" s="3" t="e">
        <f t="shared" si="34"/>
        <v>#REF!</v>
      </c>
      <c r="GR42" s="3" t="e">
        <f t="shared" si="34"/>
        <v>#REF!</v>
      </c>
      <c r="GS42" s="3" t="e">
        <f t="shared" si="34"/>
        <v>#REF!</v>
      </c>
      <c r="GT42" s="3" t="e">
        <f t="shared" si="34"/>
        <v>#REF!</v>
      </c>
      <c r="GU42" s="3" t="e">
        <f t="shared" si="34"/>
        <v>#REF!</v>
      </c>
      <c r="GV42" s="3" t="e">
        <f t="shared" si="34"/>
        <v>#REF!</v>
      </c>
      <c r="GW42" s="3" t="e">
        <f t="shared" si="34"/>
        <v>#REF!</v>
      </c>
      <c r="GX42" s="3" t="e">
        <f t="shared" si="34"/>
        <v>#REF!</v>
      </c>
      <c r="GY42" s="3" t="e">
        <f t="shared" si="34"/>
        <v>#REF!</v>
      </c>
      <c r="GZ42" s="3" t="e">
        <f t="shared" si="34"/>
        <v>#REF!</v>
      </c>
      <c r="HA42" s="3" t="e">
        <f t="shared" si="34"/>
        <v>#REF!</v>
      </c>
      <c r="HB42" s="3" t="e">
        <f t="shared" si="34"/>
        <v>#REF!</v>
      </c>
      <c r="HC42" s="3" t="e">
        <f t="shared" si="34"/>
        <v>#REF!</v>
      </c>
      <c r="HD42" s="3" t="e">
        <f t="shared" si="34"/>
        <v>#REF!</v>
      </c>
      <c r="HE42" s="3" t="e">
        <f t="shared" si="34"/>
        <v>#REF!</v>
      </c>
      <c r="HF42" s="3" t="e">
        <f t="shared" si="34"/>
        <v>#REF!</v>
      </c>
      <c r="HG42" s="3" t="e">
        <f t="shared" si="34"/>
        <v>#REF!</v>
      </c>
      <c r="HH42" s="3" t="e">
        <f t="shared" si="34"/>
        <v>#REF!</v>
      </c>
      <c r="HI42" s="3" t="e">
        <f t="shared" si="34"/>
        <v>#REF!</v>
      </c>
      <c r="HJ42" s="3" t="e">
        <f t="shared" si="34"/>
        <v>#REF!</v>
      </c>
      <c r="HK42" s="3" t="e">
        <f t="shared" si="34"/>
        <v>#REF!</v>
      </c>
      <c r="HL42" s="3" t="e">
        <f t="shared" si="34"/>
        <v>#REF!</v>
      </c>
      <c r="HM42" s="3" t="e">
        <f t="shared" si="34"/>
        <v>#REF!</v>
      </c>
      <c r="HN42" s="3" t="e">
        <f t="shared" si="34"/>
        <v>#REF!</v>
      </c>
      <c r="HO42" s="3" t="e">
        <f t="shared" si="34"/>
        <v>#REF!</v>
      </c>
      <c r="HP42" s="3" t="e">
        <f t="shared" si="34"/>
        <v>#REF!</v>
      </c>
      <c r="HQ42" s="3" t="e">
        <f t="shared" si="34"/>
        <v>#REF!</v>
      </c>
      <c r="HR42" s="3" t="e">
        <f t="shared" si="34"/>
        <v>#REF!</v>
      </c>
      <c r="HS42" s="3" t="e">
        <f t="shared" si="34"/>
        <v>#REF!</v>
      </c>
      <c r="HT42" s="3" t="e">
        <f t="shared" si="34"/>
        <v>#REF!</v>
      </c>
      <c r="HU42" s="3" t="e">
        <f t="shared" si="34"/>
        <v>#REF!</v>
      </c>
      <c r="HV42" s="3" t="e">
        <f t="shared" si="34"/>
        <v>#REF!</v>
      </c>
      <c r="HW42" s="3" t="e">
        <f t="shared" si="34"/>
        <v>#REF!</v>
      </c>
      <c r="HX42" s="3" t="e">
        <f t="shared" si="34"/>
        <v>#REF!</v>
      </c>
      <c r="HY42" s="3" t="e">
        <f t="shared" si="34"/>
        <v>#REF!</v>
      </c>
      <c r="HZ42" s="3" t="e">
        <f t="shared" si="34"/>
        <v>#REF!</v>
      </c>
      <c r="IA42" s="3" t="e">
        <f t="shared" si="34"/>
        <v>#REF!</v>
      </c>
      <c r="IB42" s="3" t="e">
        <f t="shared" si="34"/>
        <v>#REF!</v>
      </c>
      <c r="IC42" s="3" t="e">
        <f t="shared" si="34"/>
        <v>#REF!</v>
      </c>
      <c r="ID42" s="3" t="e">
        <f t="shared" si="34"/>
        <v>#REF!</v>
      </c>
      <c r="IE42" s="3" t="e">
        <f t="shared" si="34"/>
        <v>#REF!</v>
      </c>
      <c r="IF42" s="3" t="e">
        <f t="shared" si="34"/>
        <v>#REF!</v>
      </c>
      <c r="IG42" s="3" t="e">
        <f t="shared" si="34"/>
        <v>#REF!</v>
      </c>
      <c r="IH42" s="3" t="e">
        <f t="shared" si="34"/>
        <v>#REF!</v>
      </c>
      <c r="II42" s="3" t="e">
        <f t="shared" si="34"/>
        <v>#REF!</v>
      </c>
    </row>
    <row r="43" spans="1:243">
      <c r="B43" s="155"/>
      <c r="C43" s="154"/>
      <c r="D43" s="1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5"/>
    </row>
    <row r="44" spans="1:243" ht="15.75" thickBot="1">
      <c r="B44" s="155" t="s">
        <v>59</v>
      </c>
      <c r="C44" s="154"/>
      <c r="D44" s="11">
        <f>D42</f>
        <v>0</v>
      </c>
      <c r="E44" s="4">
        <f t="shared" ref="E44:BP44" si="35">E42+D44</f>
        <v>0</v>
      </c>
      <c r="F44" s="4">
        <f t="shared" si="35"/>
        <v>0</v>
      </c>
      <c r="G44" s="4">
        <f t="shared" si="35"/>
        <v>0</v>
      </c>
      <c r="H44" s="4">
        <f t="shared" si="35"/>
        <v>0</v>
      </c>
      <c r="I44" s="4">
        <f t="shared" si="35"/>
        <v>0</v>
      </c>
      <c r="J44" s="4">
        <f t="shared" si="35"/>
        <v>0</v>
      </c>
      <c r="K44" s="4">
        <f t="shared" si="35"/>
        <v>0</v>
      </c>
      <c r="L44" s="4">
        <f t="shared" si="35"/>
        <v>0</v>
      </c>
      <c r="M44" s="4">
        <f t="shared" si="35"/>
        <v>0</v>
      </c>
      <c r="N44" s="4">
        <f t="shared" si="35"/>
        <v>0</v>
      </c>
      <c r="O44" s="4">
        <f t="shared" si="35"/>
        <v>0</v>
      </c>
      <c r="P44" s="4">
        <f t="shared" si="35"/>
        <v>0</v>
      </c>
      <c r="Q44" s="4">
        <f t="shared" si="35"/>
        <v>0</v>
      </c>
      <c r="R44" s="4">
        <f t="shared" si="35"/>
        <v>0</v>
      </c>
      <c r="S44" s="4">
        <f t="shared" si="35"/>
        <v>0</v>
      </c>
      <c r="T44" s="4">
        <f t="shared" si="35"/>
        <v>0</v>
      </c>
      <c r="U44" s="4">
        <f t="shared" si="35"/>
        <v>0</v>
      </c>
      <c r="V44" s="4">
        <f t="shared" si="35"/>
        <v>0</v>
      </c>
      <c r="W44" s="4">
        <f t="shared" si="35"/>
        <v>0</v>
      </c>
      <c r="X44" s="4">
        <f t="shared" si="35"/>
        <v>0</v>
      </c>
      <c r="Y44" s="4">
        <f t="shared" si="35"/>
        <v>0</v>
      </c>
      <c r="Z44" s="4">
        <f t="shared" si="35"/>
        <v>0</v>
      </c>
      <c r="AA44" s="4">
        <f t="shared" si="35"/>
        <v>0</v>
      </c>
      <c r="AB44" s="4">
        <f t="shared" si="35"/>
        <v>0</v>
      </c>
      <c r="AC44" s="4">
        <f t="shared" si="35"/>
        <v>0</v>
      </c>
      <c r="AD44" s="4">
        <f t="shared" si="35"/>
        <v>0</v>
      </c>
      <c r="AE44" s="4">
        <f t="shared" si="35"/>
        <v>0</v>
      </c>
      <c r="AF44" s="4">
        <f t="shared" si="35"/>
        <v>0</v>
      </c>
      <c r="AG44" s="4">
        <f t="shared" si="35"/>
        <v>0</v>
      </c>
      <c r="AH44" s="4">
        <f t="shared" si="35"/>
        <v>0</v>
      </c>
      <c r="AI44" s="4">
        <f t="shared" si="35"/>
        <v>0</v>
      </c>
      <c r="AJ44" s="4">
        <f t="shared" si="35"/>
        <v>0</v>
      </c>
      <c r="AK44" s="4">
        <f t="shared" si="35"/>
        <v>0</v>
      </c>
      <c r="AL44" s="4">
        <f t="shared" si="35"/>
        <v>0</v>
      </c>
      <c r="AM44" s="4">
        <f t="shared" si="35"/>
        <v>0</v>
      </c>
      <c r="AN44" s="4">
        <f t="shared" si="35"/>
        <v>0</v>
      </c>
      <c r="AO44" s="4">
        <f t="shared" si="35"/>
        <v>0</v>
      </c>
      <c r="AP44" s="4">
        <f t="shared" si="35"/>
        <v>0</v>
      </c>
      <c r="AQ44" s="4">
        <f t="shared" si="35"/>
        <v>0</v>
      </c>
      <c r="AR44" s="4">
        <f t="shared" si="35"/>
        <v>0</v>
      </c>
      <c r="AS44" s="4">
        <f t="shared" si="35"/>
        <v>0</v>
      </c>
      <c r="AT44" s="4">
        <f t="shared" si="35"/>
        <v>0</v>
      </c>
      <c r="AU44" s="4">
        <f t="shared" si="35"/>
        <v>0</v>
      </c>
      <c r="AV44" s="4">
        <f t="shared" si="35"/>
        <v>0</v>
      </c>
      <c r="AW44" s="4">
        <f t="shared" si="35"/>
        <v>0</v>
      </c>
      <c r="AX44" s="4">
        <f t="shared" si="35"/>
        <v>0</v>
      </c>
      <c r="AY44" s="4">
        <f t="shared" si="35"/>
        <v>0</v>
      </c>
      <c r="AZ44" s="4">
        <f t="shared" si="35"/>
        <v>0</v>
      </c>
      <c r="BA44" s="4">
        <f t="shared" si="35"/>
        <v>0</v>
      </c>
      <c r="BB44" s="5">
        <f t="shared" si="35"/>
        <v>0</v>
      </c>
      <c r="BC44" s="3" t="e">
        <f t="shared" si="35"/>
        <v>#REF!</v>
      </c>
      <c r="BD44" s="3" t="e">
        <f t="shared" si="35"/>
        <v>#REF!</v>
      </c>
      <c r="BE44" s="3" t="e">
        <f t="shared" si="35"/>
        <v>#REF!</v>
      </c>
      <c r="BF44" s="3" t="e">
        <f t="shared" si="35"/>
        <v>#REF!</v>
      </c>
      <c r="BG44" s="3" t="e">
        <f t="shared" si="35"/>
        <v>#REF!</v>
      </c>
      <c r="BH44" s="3" t="e">
        <f t="shared" si="35"/>
        <v>#REF!</v>
      </c>
      <c r="BI44" s="3" t="e">
        <f t="shared" si="35"/>
        <v>#REF!</v>
      </c>
      <c r="BJ44" s="3" t="e">
        <f t="shared" si="35"/>
        <v>#REF!</v>
      </c>
      <c r="BK44" s="3" t="e">
        <f t="shared" si="35"/>
        <v>#REF!</v>
      </c>
      <c r="BL44" s="3" t="e">
        <f t="shared" si="35"/>
        <v>#REF!</v>
      </c>
      <c r="BM44" s="3" t="e">
        <f t="shared" si="35"/>
        <v>#REF!</v>
      </c>
      <c r="BN44" s="3" t="e">
        <f t="shared" si="35"/>
        <v>#REF!</v>
      </c>
      <c r="BO44" s="3" t="e">
        <f t="shared" si="35"/>
        <v>#REF!</v>
      </c>
      <c r="BP44" s="3" t="e">
        <f t="shared" si="35"/>
        <v>#REF!</v>
      </c>
      <c r="BQ44" s="3" t="e">
        <f t="shared" ref="BQ44:EB44" si="36">BQ42+BP44</f>
        <v>#REF!</v>
      </c>
      <c r="BR44" s="3" t="e">
        <f t="shared" si="36"/>
        <v>#REF!</v>
      </c>
      <c r="BS44" s="3" t="e">
        <f t="shared" si="36"/>
        <v>#REF!</v>
      </c>
      <c r="BT44" s="3" t="e">
        <f t="shared" si="36"/>
        <v>#REF!</v>
      </c>
      <c r="BU44" s="3" t="e">
        <f t="shared" si="36"/>
        <v>#REF!</v>
      </c>
      <c r="BV44" s="3" t="e">
        <f t="shared" si="36"/>
        <v>#REF!</v>
      </c>
      <c r="BW44" s="3" t="e">
        <f t="shared" si="36"/>
        <v>#REF!</v>
      </c>
      <c r="BX44" s="3" t="e">
        <f t="shared" si="36"/>
        <v>#REF!</v>
      </c>
      <c r="BY44" s="3" t="e">
        <f t="shared" si="36"/>
        <v>#REF!</v>
      </c>
      <c r="BZ44" s="3" t="e">
        <f t="shared" si="36"/>
        <v>#REF!</v>
      </c>
      <c r="CA44" s="3" t="e">
        <f t="shared" si="36"/>
        <v>#REF!</v>
      </c>
      <c r="CB44" s="3" t="e">
        <f t="shared" si="36"/>
        <v>#REF!</v>
      </c>
      <c r="CC44" s="3" t="e">
        <f t="shared" si="36"/>
        <v>#REF!</v>
      </c>
      <c r="CD44" s="3" t="e">
        <f t="shared" si="36"/>
        <v>#REF!</v>
      </c>
      <c r="CE44" s="3" t="e">
        <f t="shared" si="36"/>
        <v>#REF!</v>
      </c>
      <c r="CF44" s="3" t="e">
        <f t="shared" si="36"/>
        <v>#REF!</v>
      </c>
      <c r="CG44" s="3" t="e">
        <f t="shared" si="36"/>
        <v>#REF!</v>
      </c>
      <c r="CH44" s="3" t="e">
        <f t="shared" si="36"/>
        <v>#REF!</v>
      </c>
      <c r="CI44" s="3" t="e">
        <f t="shared" si="36"/>
        <v>#REF!</v>
      </c>
      <c r="CJ44" s="3" t="e">
        <f t="shared" si="36"/>
        <v>#REF!</v>
      </c>
      <c r="CK44" s="3" t="e">
        <f t="shared" si="36"/>
        <v>#REF!</v>
      </c>
      <c r="CL44" s="3" t="e">
        <f t="shared" si="36"/>
        <v>#REF!</v>
      </c>
      <c r="CM44" s="3" t="e">
        <f t="shared" si="36"/>
        <v>#REF!</v>
      </c>
      <c r="CN44" s="3" t="e">
        <f t="shared" si="36"/>
        <v>#REF!</v>
      </c>
      <c r="CO44" s="3" t="e">
        <f t="shared" si="36"/>
        <v>#REF!</v>
      </c>
      <c r="CP44" s="3" t="e">
        <f t="shared" si="36"/>
        <v>#REF!</v>
      </c>
      <c r="CQ44" s="3" t="e">
        <f t="shared" si="36"/>
        <v>#REF!</v>
      </c>
      <c r="CR44" s="3" t="e">
        <f t="shared" si="36"/>
        <v>#REF!</v>
      </c>
      <c r="CS44" s="3" t="e">
        <f t="shared" si="36"/>
        <v>#REF!</v>
      </c>
      <c r="CT44" s="3" t="e">
        <f t="shared" si="36"/>
        <v>#REF!</v>
      </c>
      <c r="CU44" s="3" t="e">
        <f t="shared" si="36"/>
        <v>#REF!</v>
      </c>
      <c r="CV44" s="3" t="e">
        <f t="shared" si="36"/>
        <v>#REF!</v>
      </c>
      <c r="CW44" s="3" t="e">
        <f t="shared" si="36"/>
        <v>#REF!</v>
      </c>
      <c r="CX44" s="3" t="e">
        <f t="shared" si="36"/>
        <v>#REF!</v>
      </c>
      <c r="CY44" s="3" t="e">
        <f t="shared" si="36"/>
        <v>#REF!</v>
      </c>
      <c r="CZ44" s="3" t="e">
        <f t="shared" si="36"/>
        <v>#REF!</v>
      </c>
      <c r="DA44" s="3" t="e">
        <f t="shared" si="36"/>
        <v>#REF!</v>
      </c>
      <c r="DB44" s="3" t="e">
        <f t="shared" si="36"/>
        <v>#REF!</v>
      </c>
      <c r="DC44" s="3" t="e">
        <f t="shared" si="36"/>
        <v>#REF!</v>
      </c>
      <c r="DD44" s="3" t="e">
        <f t="shared" si="36"/>
        <v>#REF!</v>
      </c>
      <c r="DE44" s="3" t="e">
        <f t="shared" si="36"/>
        <v>#REF!</v>
      </c>
      <c r="DF44" s="3" t="e">
        <f t="shared" si="36"/>
        <v>#REF!</v>
      </c>
      <c r="DG44" s="3" t="e">
        <f t="shared" si="36"/>
        <v>#REF!</v>
      </c>
      <c r="DH44" s="3" t="e">
        <f t="shared" si="36"/>
        <v>#REF!</v>
      </c>
      <c r="DI44" s="3" t="e">
        <f t="shared" si="36"/>
        <v>#REF!</v>
      </c>
      <c r="DJ44" s="3" t="e">
        <f t="shared" si="36"/>
        <v>#REF!</v>
      </c>
      <c r="DK44" s="3" t="e">
        <f t="shared" si="36"/>
        <v>#REF!</v>
      </c>
      <c r="DL44" s="3" t="e">
        <f t="shared" si="36"/>
        <v>#REF!</v>
      </c>
      <c r="DM44" s="3" t="e">
        <f t="shared" si="36"/>
        <v>#REF!</v>
      </c>
      <c r="DN44" s="3" t="e">
        <f t="shared" si="36"/>
        <v>#REF!</v>
      </c>
      <c r="DO44" s="3" t="e">
        <f t="shared" si="36"/>
        <v>#REF!</v>
      </c>
      <c r="DP44" s="3" t="e">
        <f t="shared" si="36"/>
        <v>#REF!</v>
      </c>
      <c r="DQ44" s="3" t="e">
        <f t="shared" si="36"/>
        <v>#REF!</v>
      </c>
      <c r="DR44" s="3" t="e">
        <f t="shared" si="36"/>
        <v>#REF!</v>
      </c>
      <c r="DS44" s="3" t="e">
        <f t="shared" si="36"/>
        <v>#REF!</v>
      </c>
      <c r="DT44" s="3" t="e">
        <f t="shared" si="36"/>
        <v>#REF!</v>
      </c>
      <c r="DU44" s="3" t="e">
        <f t="shared" si="36"/>
        <v>#REF!</v>
      </c>
      <c r="DV44" s="3" t="e">
        <f t="shared" si="36"/>
        <v>#REF!</v>
      </c>
      <c r="DW44" s="3" t="e">
        <f t="shared" si="36"/>
        <v>#REF!</v>
      </c>
      <c r="DX44" s="3" t="e">
        <f t="shared" si="36"/>
        <v>#REF!</v>
      </c>
      <c r="DY44" s="3" t="e">
        <f t="shared" si="36"/>
        <v>#REF!</v>
      </c>
      <c r="DZ44" s="3" t="e">
        <f t="shared" si="36"/>
        <v>#REF!</v>
      </c>
      <c r="EA44" s="3" t="e">
        <f t="shared" si="36"/>
        <v>#REF!</v>
      </c>
      <c r="EB44" s="3" t="e">
        <f t="shared" si="36"/>
        <v>#REF!</v>
      </c>
      <c r="EC44" s="3" t="e">
        <f t="shared" ref="EC44:GN44" si="37">EC42+EB44</f>
        <v>#REF!</v>
      </c>
      <c r="ED44" s="3" t="e">
        <f t="shared" si="37"/>
        <v>#REF!</v>
      </c>
      <c r="EE44" s="3" t="e">
        <f t="shared" si="37"/>
        <v>#REF!</v>
      </c>
      <c r="EF44" s="3" t="e">
        <f t="shared" si="37"/>
        <v>#REF!</v>
      </c>
      <c r="EG44" s="3" t="e">
        <f t="shared" si="37"/>
        <v>#REF!</v>
      </c>
      <c r="EH44" s="3" t="e">
        <f t="shared" si="37"/>
        <v>#REF!</v>
      </c>
      <c r="EI44" s="3" t="e">
        <f t="shared" si="37"/>
        <v>#REF!</v>
      </c>
      <c r="EJ44" s="3" t="e">
        <f t="shared" si="37"/>
        <v>#REF!</v>
      </c>
      <c r="EK44" s="3" t="e">
        <f t="shared" si="37"/>
        <v>#REF!</v>
      </c>
      <c r="EL44" s="3" t="e">
        <f t="shared" si="37"/>
        <v>#REF!</v>
      </c>
      <c r="EM44" s="3" t="e">
        <f t="shared" si="37"/>
        <v>#REF!</v>
      </c>
      <c r="EN44" s="3" t="e">
        <f t="shared" si="37"/>
        <v>#REF!</v>
      </c>
      <c r="EO44" s="3" t="e">
        <f t="shared" si="37"/>
        <v>#REF!</v>
      </c>
      <c r="EP44" s="3" t="e">
        <f t="shared" si="37"/>
        <v>#REF!</v>
      </c>
      <c r="EQ44" s="3" t="e">
        <f t="shared" si="37"/>
        <v>#REF!</v>
      </c>
      <c r="ER44" s="3" t="e">
        <f t="shared" si="37"/>
        <v>#REF!</v>
      </c>
      <c r="ES44" s="3" t="e">
        <f t="shared" si="37"/>
        <v>#REF!</v>
      </c>
      <c r="ET44" s="3" t="e">
        <f t="shared" si="37"/>
        <v>#REF!</v>
      </c>
      <c r="EU44" s="3" t="e">
        <f t="shared" si="37"/>
        <v>#REF!</v>
      </c>
      <c r="EV44" s="3" t="e">
        <f t="shared" si="37"/>
        <v>#REF!</v>
      </c>
      <c r="EW44" s="3" t="e">
        <f t="shared" si="37"/>
        <v>#REF!</v>
      </c>
      <c r="EX44" s="3" t="e">
        <f t="shared" si="37"/>
        <v>#REF!</v>
      </c>
      <c r="EY44" s="3" t="e">
        <f t="shared" si="37"/>
        <v>#REF!</v>
      </c>
      <c r="EZ44" s="3" t="e">
        <f t="shared" si="37"/>
        <v>#REF!</v>
      </c>
      <c r="FA44" s="3" t="e">
        <f t="shared" si="37"/>
        <v>#REF!</v>
      </c>
      <c r="FB44" s="3" t="e">
        <f t="shared" si="37"/>
        <v>#REF!</v>
      </c>
      <c r="FC44" s="3" t="e">
        <f t="shared" si="37"/>
        <v>#REF!</v>
      </c>
      <c r="FD44" s="3" t="e">
        <f t="shared" si="37"/>
        <v>#REF!</v>
      </c>
      <c r="FE44" s="3" t="e">
        <f t="shared" si="37"/>
        <v>#REF!</v>
      </c>
      <c r="FF44" s="3" t="e">
        <f t="shared" si="37"/>
        <v>#REF!</v>
      </c>
      <c r="FG44" s="3" t="e">
        <f t="shared" si="37"/>
        <v>#REF!</v>
      </c>
      <c r="FH44" s="3" t="e">
        <f t="shared" si="37"/>
        <v>#REF!</v>
      </c>
      <c r="FI44" s="3" t="e">
        <f t="shared" si="37"/>
        <v>#REF!</v>
      </c>
      <c r="FJ44" s="3" t="e">
        <f t="shared" si="37"/>
        <v>#REF!</v>
      </c>
      <c r="FK44" s="3" t="e">
        <f t="shared" si="37"/>
        <v>#REF!</v>
      </c>
      <c r="FL44" s="3" t="e">
        <f t="shared" si="37"/>
        <v>#REF!</v>
      </c>
      <c r="FM44" s="3" t="e">
        <f t="shared" si="37"/>
        <v>#REF!</v>
      </c>
      <c r="FN44" s="3" t="e">
        <f t="shared" si="37"/>
        <v>#REF!</v>
      </c>
      <c r="FO44" s="3" t="e">
        <f t="shared" si="37"/>
        <v>#REF!</v>
      </c>
      <c r="FP44" s="3" t="e">
        <f t="shared" si="37"/>
        <v>#REF!</v>
      </c>
      <c r="FQ44" s="3" t="e">
        <f t="shared" si="37"/>
        <v>#REF!</v>
      </c>
      <c r="FR44" s="3" t="e">
        <f t="shared" si="37"/>
        <v>#REF!</v>
      </c>
      <c r="FS44" s="3" t="e">
        <f t="shared" si="37"/>
        <v>#REF!</v>
      </c>
      <c r="FT44" s="3" t="e">
        <f t="shared" si="37"/>
        <v>#REF!</v>
      </c>
      <c r="FU44" s="3" t="e">
        <f t="shared" si="37"/>
        <v>#REF!</v>
      </c>
      <c r="FV44" s="3" t="e">
        <f t="shared" si="37"/>
        <v>#REF!</v>
      </c>
      <c r="FW44" s="3" t="e">
        <f t="shared" si="37"/>
        <v>#REF!</v>
      </c>
      <c r="FX44" s="3" t="e">
        <f t="shared" si="37"/>
        <v>#REF!</v>
      </c>
      <c r="FY44" s="3" t="e">
        <f t="shared" si="37"/>
        <v>#REF!</v>
      </c>
      <c r="FZ44" s="3" t="e">
        <f t="shared" si="37"/>
        <v>#REF!</v>
      </c>
      <c r="GA44" s="3" t="e">
        <f t="shared" si="37"/>
        <v>#REF!</v>
      </c>
      <c r="GB44" s="3" t="e">
        <f t="shared" si="37"/>
        <v>#REF!</v>
      </c>
      <c r="GC44" s="3" t="e">
        <f t="shared" si="37"/>
        <v>#REF!</v>
      </c>
      <c r="GD44" s="3" t="e">
        <f t="shared" si="37"/>
        <v>#REF!</v>
      </c>
      <c r="GE44" s="3" t="e">
        <f t="shared" si="37"/>
        <v>#REF!</v>
      </c>
      <c r="GF44" s="3" t="e">
        <f t="shared" si="37"/>
        <v>#REF!</v>
      </c>
      <c r="GG44" s="3" t="e">
        <f t="shared" si="37"/>
        <v>#REF!</v>
      </c>
      <c r="GH44" s="3" t="e">
        <f t="shared" si="37"/>
        <v>#REF!</v>
      </c>
      <c r="GI44" s="3" t="e">
        <f t="shared" si="37"/>
        <v>#REF!</v>
      </c>
      <c r="GJ44" s="3" t="e">
        <f t="shared" si="37"/>
        <v>#REF!</v>
      </c>
      <c r="GK44" s="3" t="e">
        <f t="shared" si="37"/>
        <v>#REF!</v>
      </c>
      <c r="GL44" s="3" t="e">
        <f t="shared" si="37"/>
        <v>#REF!</v>
      </c>
      <c r="GM44" s="3" t="e">
        <f t="shared" si="37"/>
        <v>#REF!</v>
      </c>
      <c r="GN44" s="3" t="e">
        <f t="shared" si="37"/>
        <v>#REF!</v>
      </c>
      <c r="GO44" s="3" t="e">
        <f t="shared" ref="GO44:II44" si="38">GO42+GN44</f>
        <v>#REF!</v>
      </c>
      <c r="GP44" s="3" t="e">
        <f t="shared" si="38"/>
        <v>#REF!</v>
      </c>
      <c r="GQ44" s="3" t="e">
        <f t="shared" si="38"/>
        <v>#REF!</v>
      </c>
      <c r="GR44" s="3" t="e">
        <f t="shared" si="38"/>
        <v>#REF!</v>
      </c>
      <c r="GS44" s="3" t="e">
        <f t="shared" si="38"/>
        <v>#REF!</v>
      </c>
      <c r="GT44" s="3" t="e">
        <f t="shared" si="38"/>
        <v>#REF!</v>
      </c>
      <c r="GU44" s="3" t="e">
        <f t="shared" si="38"/>
        <v>#REF!</v>
      </c>
      <c r="GV44" s="3" t="e">
        <f t="shared" si="38"/>
        <v>#REF!</v>
      </c>
      <c r="GW44" s="3" t="e">
        <f t="shared" si="38"/>
        <v>#REF!</v>
      </c>
      <c r="GX44" s="3" t="e">
        <f t="shared" si="38"/>
        <v>#REF!</v>
      </c>
      <c r="GY44" s="3" t="e">
        <f t="shared" si="38"/>
        <v>#REF!</v>
      </c>
      <c r="GZ44" s="3" t="e">
        <f t="shared" si="38"/>
        <v>#REF!</v>
      </c>
      <c r="HA44" s="3" t="e">
        <f t="shared" si="38"/>
        <v>#REF!</v>
      </c>
      <c r="HB44" s="3" t="e">
        <f t="shared" si="38"/>
        <v>#REF!</v>
      </c>
      <c r="HC44" s="3" t="e">
        <f t="shared" si="38"/>
        <v>#REF!</v>
      </c>
      <c r="HD44" s="3" t="e">
        <f t="shared" si="38"/>
        <v>#REF!</v>
      </c>
      <c r="HE44" s="3" t="e">
        <f t="shared" si="38"/>
        <v>#REF!</v>
      </c>
      <c r="HF44" s="3" t="e">
        <f t="shared" si="38"/>
        <v>#REF!</v>
      </c>
      <c r="HG44" s="3" t="e">
        <f t="shared" si="38"/>
        <v>#REF!</v>
      </c>
      <c r="HH44" s="3" t="e">
        <f t="shared" si="38"/>
        <v>#REF!</v>
      </c>
      <c r="HI44" s="3" t="e">
        <f t="shared" si="38"/>
        <v>#REF!</v>
      </c>
      <c r="HJ44" s="3" t="e">
        <f t="shared" si="38"/>
        <v>#REF!</v>
      </c>
      <c r="HK44" s="3" t="e">
        <f t="shared" si="38"/>
        <v>#REF!</v>
      </c>
      <c r="HL44" s="3" t="e">
        <f t="shared" si="38"/>
        <v>#REF!</v>
      </c>
      <c r="HM44" s="3" t="e">
        <f t="shared" si="38"/>
        <v>#REF!</v>
      </c>
      <c r="HN44" s="3" t="e">
        <f t="shared" si="38"/>
        <v>#REF!</v>
      </c>
      <c r="HO44" s="3" t="e">
        <f t="shared" si="38"/>
        <v>#REF!</v>
      </c>
      <c r="HP44" s="3" t="e">
        <f t="shared" si="38"/>
        <v>#REF!</v>
      </c>
      <c r="HQ44" s="3" t="e">
        <f t="shared" si="38"/>
        <v>#REF!</v>
      </c>
      <c r="HR44" s="3" t="e">
        <f t="shared" si="38"/>
        <v>#REF!</v>
      </c>
      <c r="HS44" s="3" t="e">
        <f t="shared" si="38"/>
        <v>#REF!</v>
      </c>
      <c r="HT44" s="3" t="e">
        <f t="shared" si="38"/>
        <v>#REF!</v>
      </c>
      <c r="HU44" s="3" t="e">
        <f t="shared" si="38"/>
        <v>#REF!</v>
      </c>
      <c r="HV44" s="3" t="e">
        <f t="shared" si="38"/>
        <v>#REF!</v>
      </c>
      <c r="HW44" s="3" t="e">
        <f t="shared" si="38"/>
        <v>#REF!</v>
      </c>
      <c r="HX44" s="3" t="e">
        <f t="shared" si="38"/>
        <v>#REF!</v>
      </c>
      <c r="HY44" s="3" t="e">
        <f t="shared" si="38"/>
        <v>#REF!</v>
      </c>
      <c r="HZ44" s="3" t="e">
        <f t="shared" si="38"/>
        <v>#REF!</v>
      </c>
      <c r="IA44" s="3" t="e">
        <f t="shared" si="38"/>
        <v>#REF!</v>
      </c>
      <c r="IB44" s="3" t="e">
        <f t="shared" si="38"/>
        <v>#REF!</v>
      </c>
      <c r="IC44" s="3" t="e">
        <f t="shared" si="38"/>
        <v>#REF!</v>
      </c>
      <c r="ID44" s="3" t="e">
        <f t="shared" si="38"/>
        <v>#REF!</v>
      </c>
      <c r="IE44" s="3" t="e">
        <f t="shared" si="38"/>
        <v>#REF!</v>
      </c>
      <c r="IF44" s="3" t="e">
        <f t="shared" si="38"/>
        <v>#REF!</v>
      </c>
      <c r="IG44" s="3" t="e">
        <f t="shared" si="38"/>
        <v>#REF!</v>
      </c>
      <c r="IH44" s="3" t="e">
        <f t="shared" si="38"/>
        <v>#REF!</v>
      </c>
      <c r="II44" s="3" t="e">
        <f t="shared" si="38"/>
        <v>#REF!</v>
      </c>
    </row>
    <row r="45" spans="1:243" ht="15.75" thickBot="1">
      <c r="B45" s="446" t="s">
        <v>422</v>
      </c>
      <c r="C45" s="147">
        <f>H10</f>
        <v>0.01</v>
      </c>
      <c r="D45" s="450">
        <f>($C$13*$C$45)*$C$50</f>
        <v>0</v>
      </c>
      <c r="E45" s="451">
        <f t="shared" ref="E45:BP45" si="39">(D45)*$C$50</f>
        <v>0</v>
      </c>
      <c r="F45" s="451">
        <f t="shared" si="39"/>
        <v>0</v>
      </c>
      <c r="G45" s="451">
        <f t="shared" si="39"/>
        <v>0</v>
      </c>
      <c r="H45" s="451">
        <f t="shared" si="39"/>
        <v>0</v>
      </c>
      <c r="I45" s="451">
        <f t="shared" si="39"/>
        <v>0</v>
      </c>
      <c r="J45" s="451">
        <f t="shared" si="39"/>
        <v>0</v>
      </c>
      <c r="K45" s="451">
        <f t="shared" si="39"/>
        <v>0</v>
      </c>
      <c r="L45" s="451">
        <f t="shared" si="39"/>
        <v>0</v>
      </c>
      <c r="M45" s="451">
        <f t="shared" si="39"/>
        <v>0</v>
      </c>
      <c r="N45" s="451">
        <f t="shared" si="39"/>
        <v>0</v>
      </c>
      <c r="O45" s="451">
        <f t="shared" si="39"/>
        <v>0</v>
      </c>
      <c r="P45" s="451">
        <f t="shared" si="39"/>
        <v>0</v>
      </c>
      <c r="Q45" s="451">
        <f t="shared" si="39"/>
        <v>0</v>
      </c>
      <c r="R45" s="451">
        <f t="shared" si="39"/>
        <v>0</v>
      </c>
      <c r="S45" s="451">
        <f t="shared" si="39"/>
        <v>0</v>
      </c>
      <c r="T45" s="451">
        <f t="shared" si="39"/>
        <v>0</v>
      </c>
      <c r="U45" s="451">
        <f t="shared" si="39"/>
        <v>0</v>
      </c>
      <c r="V45" s="451">
        <f t="shared" si="39"/>
        <v>0</v>
      </c>
      <c r="W45" s="451">
        <f t="shared" si="39"/>
        <v>0</v>
      </c>
      <c r="X45" s="451">
        <f t="shared" si="39"/>
        <v>0</v>
      </c>
      <c r="Y45" s="451">
        <f t="shared" si="39"/>
        <v>0</v>
      </c>
      <c r="Z45" s="451">
        <f t="shared" si="39"/>
        <v>0</v>
      </c>
      <c r="AA45" s="451">
        <f t="shared" si="39"/>
        <v>0</v>
      </c>
      <c r="AB45" s="451">
        <f t="shared" si="39"/>
        <v>0</v>
      </c>
      <c r="AC45" s="451">
        <f t="shared" si="39"/>
        <v>0</v>
      </c>
      <c r="AD45" s="451">
        <f t="shared" si="39"/>
        <v>0</v>
      </c>
      <c r="AE45" s="451">
        <f t="shared" si="39"/>
        <v>0</v>
      </c>
      <c r="AF45" s="451">
        <f t="shared" si="39"/>
        <v>0</v>
      </c>
      <c r="AG45" s="451">
        <f t="shared" si="39"/>
        <v>0</v>
      </c>
      <c r="AH45" s="451">
        <f t="shared" si="39"/>
        <v>0</v>
      </c>
      <c r="AI45" s="451">
        <f t="shared" si="39"/>
        <v>0</v>
      </c>
      <c r="AJ45" s="451">
        <f t="shared" si="39"/>
        <v>0</v>
      </c>
      <c r="AK45" s="451">
        <f t="shared" si="39"/>
        <v>0</v>
      </c>
      <c r="AL45" s="451">
        <f t="shared" si="39"/>
        <v>0</v>
      </c>
      <c r="AM45" s="451">
        <f t="shared" si="39"/>
        <v>0</v>
      </c>
      <c r="AN45" s="451">
        <f t="shared" si="39"/>
        <v>0</v>
      </c>
      <c r="AO45" s="451">
        <f t="shared" si="39"/>
        <v>0</v>
      </c>
      <c r="AP45" s="451">
        <f t="shared" si="39"/>
        <v>0</v>
      </c>
      <c r="AQ45" s="451">
        <f t="shared" si="39"/>
        <v>0</v>
      </c>
      <c r="AR45" s="451">
        <f t="shared" si="39"/>
        <v>0</v>
      </c>
      <c r="AS45" s="451">
        <f t="shared" si="39"/>
        <v>0</v>
      </c>
      <c r="AT45" s="451">
        <f t="shared" si="39"/>
        <v>0</v>
      </c>
      <c r="AU45" s="451">
        <f t="shared" si="39"/>
        <v>0</v>
      </c>
      <c r="AV45" s="451">
        <f t="shared" si="39"/>
        <v>0</v>
      </c>
      <c r="AW45" s="451">
        <f t="shared" si="39"/>
        <v>0</v>
      </c>
      <c r="AX45" s="451">
        <f t="shared" si="39"/>
        <v>0</v>
      </c>
      <c r="AY45" s="451">
        <f t="shared" si="39"/>
        <v>0</v>
      </c>
      <c r="AZ45" s="451">
        <f t="shared" si="39"/>
        <v>0</v>
      </c>
      <c r="BA45" s="451">
        <f t="shared" si="39"/>
        <v>0</v>
      </c>
      <c r="BB45" s="452">
        <f t="shared" si="39"/>
        <v>0</v>
      </c>
      <c r="BC45" s="3">
        <f t="shared" si="39"/>
        <v>0</v>
      </c>
      <c r="BD45" s="3">
        <f t="shared" si="39"/>
        <v>0</v>
      </c>
      <c r="BE45" s="3">
        <f t="shared" si="39"/>
        <v>0</v>
      </c>
      <c r="BF45" s="3">
        <f t="shared" si="39"/>
        <v>0</v>
      </c>
      <c r="BG45" s="3">
        <f t="shared" si="39"/>
        <v>0</v>
      </c>
      <c r="BH45" s="3">
        <f t="shared" si="39"/>
        <v>0</v>
      </c>
      <c r="BI45" s="3">
        <f t="shared" si="39"/>
        <v>0</v>
      </c>
      <c r="BJ45" s="3">
        <f t="shared" si="39"/>
        <v>0</v>
      </c>
      <c r="BK45" s="3">
        <f t="shared" si="39"/>
        <v>0</v>
      </c>
      <c r="BL45" s="3">
        <f t="shared" si="39"/>
        <v>0</v>
      </c>
      <c r="BM45" s="3">
        <f t="shared" si="39"/>
        <v>0</v>
      </c>
      <c r="BN45" s="3">
        <f t="shared" si="39"/>
        <v>0</v>
      </c>
      <c r="BO45" s="3">
        <f t="shared" si="39"/>
        <v>0</v>
      </c>
      <c r="BP45" s="3">
        <f t="shared" si="39"/>
        <v>0</v>
      </c>
      <c r="BQ45" s="3">
        <f t="shared" ref="BQ45:EB45" si="40">(BP45)*$C$50</f>
        <v>0</v>
      </c>
      <c r="BR45" s="3">
        <f t="shared" si="40"/>
        <v>0</v>
      </c>
      <c r="BS45" s="3">
        <f t="shared" si="40"/>
        <v>0</v>
      </c>
      <c r="BT45" s="3">
        <f t="shared" si="40"/>
        <v>0</v>
      </c>
      <c r="BU45" s="3">
        <f t="shared" si="40"/>
        <v>0</v>
      </c>
      <c r="BV45" s="3">
        <f t="shared" si="40"/>
        <v>0</v>
      </c>
      <c r="BW45" s="3">
        <f t="shared" si="40"/>
        <v>0</v>
      </c>
      <c r="BX45" s="3">
        <f t="shared" si="40"/>
        <v>0</v>
      </c>
      <c r="BY45" s="3">
        <f t="shared" si="40"/>
        <v>0</v>
      </c>
      <c r="BZ45" s="3">
        <f t="shared" si="40"/>
        <v>0</v>
      </c>
      <c r="CA45" s="3">
        <f t="shared" si="40"/>
        <v>0</v>
      </c>
      <c r="CB45" s="3">
        <f t="shared" si="40"/>
        <v>0</v>
      </c>
      <c r="CC45" s="3">
        <f t="shared" si="40"/>
        <v>0</v>
      </c>
      <c r="CD45" s="3">
        <f t="shared" si="40"/>
        <v>0</v>
      </c>
      <c r="CE45" s="3">
        <f t="shared" si="40"/>
        <v>0</v>
      </c>
      <c r="CF45" s="3">
        <f t="shared" si="40"/>
        <v>0</v>
      </c>
      <c r="CG45" s="3">
        <f t="shared" si="40"/>
        <v>0</v>
      </c>
      <c r="CH45" s="3">
        <f t="shared" si="40"/>
        <v>0</v>
      </c>
      <c r="CI45" s="3">
        <f t="shared" si="40"/>
        <v>0</v>
      </c>
      <c r="CJ45" s="3">
        <f t="shared" si="40"/>
        <v>0</v>
      </c>
      <c r="CK45" s="3">
        <f t="shared" si="40"/>
        <v>0</v>
      </c>
      <c r="CL45" s="3">
        <f t="shared" si="40"/>
        <v>0</v>
      </c>
      <c r="CM45" s="3">
        <f t="shared" si="40"/>
        <v>0</v>
      </c>
      <c r="CN45" s="3">
        <f t="shared" si="40"/>
        <v>0</v>
      </c>
      <c r="CO45" s="3">
        <f t="shared" si="40"/>
        <v>0</v>
      </c>
      <c r="CP45" s="3">
        <f t="shared" si="40"/>
        <v>0</v>
      </c>
      <c r="CQ45" s="3">
        <f t="shared" si="40"/>
        <v>0</v>
      </c>
      <c r="CR45" s="3">
        <f t="shared" si="40"/>
        <v>0</v>
      </c>
      <c r="CS45" s="3">
        <f t="shared" si="40"/>
        <v>0</v>
      </c>
      <c r="CT45" s="3">
        <f t="shared" si="40"/>
        <v>0</v>
      </c>
      <c r="CU45" s="3">
        <f t="shared" si="40"/>
        <v>0</v>
      </c>
      <c r="CV45" s="3">
        <f t="shared" si="40"/>
        <v>0</v>
      </c>
      <c r="CW45" s="3">
        <f t="shared" si="40"/>
        <v>0</v>
      </c>
      <c r="CX45" s="3">
        <f t="shared" si="40"/>
        <v>0</v>
      </c>
      <c r="CY45" s="3">
        <f t="shared" si="40"/>
        <v>0</v>
      </c>
      <c r="CZ45" s="3">
        <f t="shared" si="40"/>
        <v>0</v>
      </c>
      <c r="DA45" s="3">
        <f t="shared" si="40"/>
        <v>0</v>
      </c>
      <c r="DB45" s="3">
        <f t="shared" si="40"/>
        <v>0</v>
      </c>
      <c r="DC45" s="3">
        <f t="shared" si="40"/>
        <v>0</v>
      </c>
      <c r="DD45" s="3">
        <f t="shared" si="40"/>
        <v>0</v>
      </c>
      <c r="DE45" s="3">
        <f t="shared" si="40"/>
        <v>0</v>
      </c>
      <c r="DF45" s="3">
        <f t="shared" si="40"/>
        <v>0</v>
      </c>
      <c r="DG45" s="3">
        <f t="shared" si="40"/>
        <v>0</v>
      </c>
      <c r="DH45" s="3">
        <f t="shared" si="40"/>
        <v>0</v>
      </c>
      <c r="DI45" s="3">
        <f t="shared" si="40"/>
        <v>0</v>
      </c>
      <c r="DJ45" s="3">
        <f t="shared" si="40"/>
        <v>0</v>
      </c>
      <c r="DK45" s="3">
        <f t="shared" si="40"/>
        <v>0</v>
      </c>
      <c r="DL45" s="3">
        <f t="shared" si="40"/>
        <v>0</v>
      </c>
      <c r="DM45" s="3">
        <f t="shared" si="40"/>
        <v>0</v>
      </c>
      <c r="DN45" s="3">
        <f t="shared" si="40"/>
        <v>0</v>
      </c>
      <c r="DO45" s="3">
        <f t="shared" si="40"/>
        <v>0</v>
      </c>
      <c r="DP45" s="3">
        <f t="shared" si="40"/>
        <v>0</v>
      </c>
      <c r="DQ45" s="3">
        <f t="shared" si="40"/>
        <v>0</v>
      </c>
      <c r="DR45" s="3">
        <f t="shared" si="40"/>
        <v>0</v>
      </c>
      <c r="DS45" s="3">
        <f t="shared" si="40"/>
        <v>0</v>
      </c>
      <c r="DT45" s="3">
        <f t="shared" si="40"/>
        <v>0</v>
      </c>
      <c r="DU45" s="3">
        <f t="shared" si="40"/>
        <v>0</v>
      </c>
      <c r="DV45" s="3">
        <f t="shared" si="40"/>
        <v>0</v>
      </c>
      <c r="DW45" s="3">
        <f t="shared" si="40"/>
        <v>0</v>
      </c>
      <c r="DX45" s="3">
        <f t="shared" si="40"/>
        <v>0</v>
      </c>
      <c r="DY45" s="3">
        <f t="shared" si="40"/>
        <v>0</v>
      </c>
      <c r="DZ45" s="3">
        <f t="shared" si="40"/>
        <v>0</v>
      </c>
      <c r="EA45" s="3">
        <f t="shared" si="40"/>
        <v>0</v>
      </c>
      <c r="EB45" s="3">
        <f t="shared" si="40"/>
        <v>0</v>
      </c>
      <c r="EC45" s="3">
        <f t="shared" ref="EC45:GN45" si="41">(EB45)*$C$50</f>
        <v>0</v>
      </c>
      <c r="ED45" s="3">
        <f t="shared" si="41"/>
        <v>0</v>
      </c>
      <c r="EE45" s="3">
        <f t="shared" si="41"/>
        <v>0</v>
      </c>
      <c r="EF45" s="3">
        <f t="shared" si="41"/>
        <v>0</v>
      </c>
      <c r="EG45" s="3">
        <f t="shared" si="41"/>
        <v>0</v>
      </c>
      <c r="EH45" s="3">
        <f t="shared" si="41"/>
        <v>0</v>
      </c>
      <c r="EI45" s="3">
        <f t="shared" si="41"/>
        <v>0</v>
      </c>
      <c r="EJ45" s="3">
        <f t="shared" si="41"/>
        <v>0</v>
      </c>
      <c r="EK45" s="3">
        <f t="shared" si="41"/>
        <v>0</v>
      </c>
      <c r="EL45" s="3">
        <f t="shared" si="41"/>
        <v>0</v>
      </c>
      <c r="EM45" s="3">
        <f t="shared" si="41"/>
        <v>0</v>
      </c>
      <c r="EN45" s="3">
        <f t="shared" si="41"/>
        <v>0</v>
      </c>
      <c r="EO45" s="3">
        <f t="shared" si="41"/>
        <v>0</v>
      </c>
      <c r="EP45" s="3">
        <f t="shared" si="41"/>
        <v>0</v>
      </c>
      <c r="EQ45" s="3">
        <f t="shared" si="41"/>
        <v>0</v>
      </c>
      <c r="ER45" s="3">
        <f t="shared" si="41"/>
        <v>0</v>
      </c>
      <c r="ES45" s="3">
        <f t="shared" si="41"/>
        <v>0</v>
      </c>
      <c r="ET45" s="3">
        <f t="shared" si="41"/>
        <v>0</v>
      </c>
      <c r="EU45" s="3">
        <f t="shared" si="41"/>
        <v>0</v>
      </c>
      <c r="EV45" s="3">
        <f t="shared" si="41"/>
        <v>0</v>
      </c>
      <c r="EW45" s="3">
        <f t="shared" si="41"/>
        <v>0</v>
      </c>
      <c r="EX45" s="3">
        <f t="shared" si="41"/>
        <v>0</v>
      </c>
      <c r="EY45" s="3">
        <f t="shared" si="41"/>
        <v>0</v>
      </c>
      <c r="EZ45" s="3">
        <f t="shared" si="41"/>
        <v>0</v>
      </c>
      <c r="FA45" s="3">
        <f t="shared" si="41"/>
        <v>0</v>
      </c>
      <c r="FB45" s="3">
        <f t="shared" si="41"/>
        <v>0</v>
      </c>
      <c r="FC45" s="3">
        <f t="shared" si="41"/>
        <v>0</v>
      </c>
      <c r="FD45" s="3">
        <f t="shared" si="41"/>
        <v>0</v>
      </c>
      <c r="FE45" s="3">
        <f t="shared" si="41"/>
        <v>0</v>
      </c>
      <c r="FF45" s="3">
        <f t="shared" si="41"/>
        <v>0</v>
      </c>
      <c r="FG45" s="3">
        <f t="shared" si="41"/>
        <v>0</v>
      </c>
      <c r="FH45" s="3">
        <f t="shared" si="41"/>
        <v>0</v>
      </c>
      <c r="FI45" s="3">
        <f t="shared" si="41"/>
        <v>0</v>
      </c>
      <c r="FJ45" s="3">
        <f t="shared" si="41"/>
        <v>0</v>
      </c>
      <c r="FK45" s="3">
        <f t="shared" si="41"/>
        <v>0</v>
      </c>
      <c r="FL45" s="3">
        <f t="shared" si="41"/>
        <v>0</v>
      </c>
      <c r="FM45" s="3">
        <f t="shared" si="41"/>
        <v>0</v>
      </c>
      <c r="FN45" s="3">
        <f t="shared" si="41"/>
        <v>0</v>
      </c>
      <c r="FO45" s="3">
        <f t="shared" si="41"/>
        <v>0</v>
      </c>
      <c r="FP45" s="3">
        <f t="shared" si="41"/>
        <v>0</v>
      </c>
      <c r="FQ45" s="3">
        <f t="shared" si="41"/>
        <v>0</v>
      </c>
      <c r="FR45" s="3">
        <f t="shared" si="41"/>
        <v>0</v>
      </c>
      <c r="FS45" s="3">
        <f t="shared" si="41"/>
        <v>0</v>
      </c>
      <c r="FT45" s="3">
        <f t="shared" si="41"/>
        <v>0</v>
      </c>
      <c r="FU45" s="3">
        <f t="shared" si="41"/>
        <v>0</v>
      </c>
      <c r="FV45" s="3">
        <f t="shared" si="41"/>
        <v>0</v>
      </c>
      <c r="FW45" s="3">
        <f t="shared" si="41"/>
        <v>0</v>
      </c>
      <c r="FX45" s="3">
        <f t="shared" si="41"/>
        <v>0</v>
      </c>
      <c r="FY45" s="3">
        <f t="shared" si="41"/>
        <v>0</v>
      </c>
      <c r="FZ45" s="3">
        <f t="shared" si="41"/>
        <v>0</v>
      </c>
      <c r="GA45" s="3">
        <f t="shared" si="41"/>
        <v>0</v>
      </c>
      <c r="GB45" s="3">
        <f t="shared" si="41"/>
        <v>0</v>
      </c>
      <c r="GC45" s="3">
        <f t="shared" si="41"/>
        <v>0</v>
      </c>
      <c r="GD45" s="3">
        <f t="shared" si="41"/>
        <v>0</v>
      </c>
      <c r="GE45" s="3">
        <f t="shared" si="41"/>
        <v>0</v>
      </c>
      <c r="GF45" s="3">
        <f t="shared" si="41"/>
        <v>0</v>
      </c>
      <c r="GG45" s="3">
        <f t="shared" si="41"/>
        <v>0</v>
      </c>
      <c r="GH45" s="3">
        <f t="shared" si="41"/>
        <v>0</v>
      </c>
      <c r="GI45" s="3">
        <f t="shared" si="41"/>
        <v>0</v>
      </c>
      <c r="GJ45" s="3">
        <f t="shared" si="41"/>
        <v>0</v>
      </c>
      <c r="GK45" s="3">
        <f t="shared" si="41"/>
        <v>0</v>
      </c>
      <c r="GL45" s="3">
        <f t="shared" si="41"/>
        <v>0</v>
      </c>
      <c r="GM45" s="3">
        <f t="shared" si="41"/>
        <v>0</v>
      </c>
      <c r="GN45" s="3">
        <f t="shared" si="41"/>
        <v>0</v>
      </c>
      <c r="GO45" s="3">
        <f t="shared" ref="GO45:II45" si="42">(GN45)*$C$50</f>
        <v>0</v>
      </c>
      <c r="GP45" s="3">
        <f t="shared" si="42"/>
        <v>0</v>
      </c>
      <c r="GQ45" s="3">
        <f t="shared" si="42"/>
        <v>0</v>
      </c>
      <c r="GR45" s="3">
        <f t="shared" si="42"/>
        <v>0</v>
      </c>
      <c r="GS45" s="3">
        <f t="shared" si="42"/>
        <v>0</v>
      </c>
      <c r="GT45" s="3">
        <f t="shared" si="42"/>
        <v>0</v>
      </c>
      <c r="GU45" s="3">
        <f t="shared" si="42"/>
        <v>0</v>
      </c>
      <c r="GV45" s="3">
        <f t="shared" si="42"/>
        <v>0</v>
      </c>
      <c r="GW45" s="3">
        <f t="shared" si="42"/>
        <v>0</v>
      </c>
      <c r="GX45" s="3">
        <f t="shared" si="42"/>
        <v>0</v>
      </c>
      <c r="GY45" s="3">
        <f t="shared" si="42"/>
        <v>0</v>
      </c>
      <c r="GZ45" s="3">
        <f t="shared" si="42"/>
        <v>0</v>
      </c>
      <c r="HA45" s="3">
        <f t="shared" si="42"/>
        <v>0</v>
      </c>
      <c r="HB45" s="3">
        <f t="shared" si="42"/>
        <v>0</v>
      </c>
      <c r="HC45" s="3">
        <f t="shared" si="42"/>
        <v>0</v>
      </c>
      <c r="HD45" s="3">
        <f t="shared" si="42"/>
        <v>0</v>
      </c>
      <c r="HE45" s="3">
        <f t="shared" si="42"/>
        <v>0</v>
      </c>
      <c r="HF45" s="3">
        <f t="shared" si="42"/>
        <v>0</v>
      </c>
      <c r="HG45" s="3">
        <f t="shared" si="42"/>
        <v>0</v>
      </c>
      <c r="HH45" s="3">
        <f t="shared" si="42"/>
        <v>0</v>
      </c>
      <c r="HI45" s="3">
        <f t="shared" si="42"/>
        <v>0</v>
      </c>
      <c r="HJ45" s="3">
        <f t="shared" si="42"/>
        <v>0</v>
      </c>
      <c r="HK45" s="3">
        <f t="shared" si="42"/>
        <v>0</v>
      </c>
      <c r="HL45" s="3">
        <f t="shared" si="42"/>
        <v>0</v>
      </c>
      <c r="HM45" s="3">
        <f t="shared" si="42"/>
        <v>0</v>
      </c>
      <c r="HN45" s="3">
        <f t="shared" si="42"/>
        <v>0</v>
      </c>
      <c r="HO45" s="3">
        <f t="shared" si="42"/>
        <v>0</v>
      </c>
      <c r="HP45" s="3">
        <f t="shared" si="42"/>
        <v>0</v>
      </c>
      <c r="HQ45" s="3">
        <f t="shared" si="42"/>
        <v>0</v>
      </c>
      <c r="HR45" s="3">
        <f t="shared" si="42"/>
        <v>0</v>
      </c>
      <c r="HS45" s="3">
        <f t="shared" si="42"/>
        <v>0</v>
      </c>
      <c r="HT45" s="3">
        <f t="shared" si="42"/>
        <v>0</v>
      </c>
      <c r="HU45" s="3">
        <f t="shared" si="42"/>
        <v>0</v>
      </c>
      <c r="HV45" s="3">
        <f t="shared" si="42"/>
        <v>0</v>
      </c>
      <c r="HW45" s="3">
        <f t="shared" si="42"/>
        <v>0</v>
      </c>
      <c r="HX45" s="3">
        <f t="shared" si="42"/>
        <v>0</v>
      </c>
      <c r="HY45" s="3">
        <f t="shared" si="42"/>
        <v>0</v>
      </c>
      <c r="HZ45" s="3">
        <f t="shared" si="42"/>
        <v>0</v>
      </c>
      <c r="IA45" s="3">
        <f t="shared" si="42"/>
        <v>0</v>
      </c>
      <c r="IB45" s="3">
        <f t="shared" si="42"/>
        <v>0</v>
      </c>
      <c r="IC45" s="3">
        <f t="shared" si="42"/>
        <v>0</v>
      </c>
      <c r="ID45" s="3">
        <f t="shared" si="42"/>
        <v>0</v>
      </c>
      <c r="IE45" s="3">
        <f t="shared" si="42"/>
        <v>0</v>
      </c>
      <c r="IF45" s="3">
        <f t="shared" si="42"/>
        <v>0</v>
      </c>
      <c r="IG45" s="3">
        <f t="shared" si="42"/>
        <v>0</v>
      </c>
      <c r="IH45" s="3">
        <f t="shared" si="42"/>
        <v>0</v>
      </c>
      <c r="II45" s="3">
        <f t="shared" si="42"/>
        <v>0</v>
      </c>
    </row>
    <row r="46" spans="1:243" ht="15.75" thickBot="1">
      <c r="B46" s="155"/>
      <c r="C46" s="154"/>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row>
    <row r="47" spans="1:243">
      <c r="B47" s="446" t="s">
        <v>423</v>
      </c>
      <c r="C47" s="154"/>
      <c r="D47" s="447">
        <f t="shared" ref="D47:BO47" si="43">D42-D45</f>
        <v>0</v>
      </c>
      <c r="E47" s="448">
        <f t="shared" si="43"/>
        <v>0</v>
      </c>
      <c r="F47" s="448">
        <f t="shared" si="43"/>
        <v>0</v>
      </c>
      <c r="G47" s="448">
        <f t="shared" si="43"/>
        <v>0</v>
      </c>
      <c r="H47" s="448">
        <f t="shared" si="43"/>
        <v>0</v>
      </c>
      <c r="I47" s="448">
        <f t="shared" si="43"/>
        <v>0</v>
      </c>
      <c r="J47" s="448">
        <f t="shared" si="43"/>
        <v>0</v>
      </c>
      <c r="K47" s="448">
        <f t="shared" si="43"/>
        <v>0</v>
      </c>
      <c r="L47" s="448">
        <f t="shared" si="43"/>
        <v>0</v>
      </c>
      <c r="M47" s="448">
        <f t="shared" si="43"/>
        <v>0</v>
      </c>
      <c r="N47" s="448">
        <f t="shared" si="43"/>
        <v>0</v>
      </c>
      <c r="O47" s="448">
        <f t="shared" si="43"/>
        <v>0</v>
      </c>
      <c r="P47" s="448">
        <f t="shared" si="43"/>
        <v>0</v>
      </c>
      <c r="Q47" s="448">
        <f t="shared" si="43"/>
        <v>0</v>
      </c>
      <c r="R47" s="448">
        <f t="shared" si="43"/>
        <v>0</v>
      </c>
      <c r="S47" s="448">
        <f t="shared" si="43"/>
        <v>0</v>
      </c>
      <c r="T47" s="448">
        <f t="shared" si="43"/>
        <v>0</v>
      </c>
      <c r="U47" s="448">
        <f t="shared" si="43"/>
        <v>0</v>
      </c>
      <c r="V47" s="448">
        <f t="shared" si="43"/>
        <v>0</v>
      </c>
      <c r="W47" s="448">
        <f t="shared" si="43"/>
        <v>0</v>
      </c>
      <c r="X47" s="448">
        <f t="shared" si="43"/>
        <v>0</v>
      </c>
      <c r="Y47" s="448">
        <f t="shared" si="43"/>
        <v>0</v>
      </c>
      <c r="Z47" s="448">
        <f t="shared" si="43"/>
        <v>0</v>
      </c>
      <c r="AA47" s="448">
        <f t="shared" si="43"/>
        <v>0</v>
      </c>
      <c r="AB47" s="448">
        <f t="shared" si="43"/>
        <v>0</v>
      </c>
      <c r="AC47" s="448">
        <f t="shared" si="43"/>
        <v>0</v>
      </c>
      <c r="AD47" s="448">
        <f t="shared" si="43"/>
        <v>0</v>
      </c>
      <c r="AE47" s="448">
        <f t="shared" si="43"/>
        <v>0</v>
      </c>
      <c r="AF47" s="448">
        <f t="shared" si="43"/>
        <v>0</v>
      </c>
      <c r="AG47" s="448">
        <f t="shared" si="43"/>
        <v>0</v>
      </c>
      <c r="AH47" s="448">
        <f t="shared" si="43"/>
        <v>0</v>
      </c>
      <c r="AI47" s="448">
        <f t="shared" si="43"/>
        <v>0</v>
      </c>
      <c r="AJ47" s="448">
        <f t="shared" si="43"/>
        <v>0</v>
      </c>
      <c r="AK47" s="448">
        <f t="shared" si="43"/>
        <v>0</v>
      </c>
      <c r="AL47" s="448">
        <f t="shared" si="43"/>
        <v>0</v>
      </c>
      <c r="AM47" s="448">
        <f t="shared" si="43"/>
        <v>0</v>
      </c>
      <c r="AN47" s="448">
        <f t="shared" si="43"/>
        <v>0</v>
      </c>
      <c r="AO47" s="448">
        <f t="shared" si="43"/>
        <v>0</v>
      </c>
      <c r="AP47" s="448">
        <f t="shared" si="43"/>
        <v>0</v>
      </c>
      <c r="AQ47" s="448">
        <f t="shared" si="43"/>
        <v>0</v>
      </c>
      <c r="AR47" s="448">
        <f t="shared" si="43"/>
        <v>0</v>
      </c>
      <c r="AS47" s="448">
        <f t="shared" si="43"/>
        <v>0</v>
      </c>
      <c r="AT47" s="448">
        <f t="shared" si="43"/>
        <v>0</v>
      </c>
      <c r="AU47" s="448">
        <f t="shared" si="43"/>
        <v>0</v>
      </c>
      <c r="AV47" s="448">
        <f t="shared" si="43"/>
        <v>0</v>
      </c>
      <c r="AW47" s="448">
        <f t="shared" si="43"/>
        <v>0</v>
      </c>
      <c r="AX47" s="448">
        <f t="shared" si="43"/>
        <v>0</v>
      </c>
      <c r="AY47" s="448">
        <f t="shared" si="43"/>
        <v>0</v>
      </c>
      <c r="AZ47" s="448">
        <f t="shared" si="43"/>
        <v>0</v>
      </c>
      <c r="BA47" s="448">
        <f t="shared" si="43"/>
        <v>0</v>
      </c>
      <c r="BB47" s="449">
        <f t="shared" si="43"/>
        <v>0</v>
      </c>
      <c r="BC47" s="3" t="e">
        <f t="shared" si="43"/>
        <v>#REF!</v>
      </c>
      <c r="BD47" s="3" t="e">
        <f t="shared" si="43"/>
        <v>#REF!</v>
      </c>
      <c r="BE47" s="3" t="e">
        <f t="shared" si="43"/>
        <v>#REF!</v>
      </c>
      <c r="BF47" s="3" t="e">
        <f t="shared" si="43"/>
        <v>#REF!</v>
      </c>
      <c r="BG47" s="3" t="e">
        <f t="shared" si="43"/>
        <v>#REF!</v>
      </c>
      <c r="BH47" s="3" t="e">
        <f t="shared" si="43"/>
        <v>#REF!</v>
      </c>
      <c r="BI47" s="3" t="e">
        <f t="shared" si="43"/>
        <v>#REF!</v>
      </c>
      <c r="BJ47" s="3" t="e">
        <f t="shared" si="43"/>
        <v>#REF!</v>
      </c>
      <c r="BK47" s="3" t="e">
        <f t="shared" si="43"/>
        <v>#REF!</v>
      </c>
      <c r="BL47" s="3" t="e">
        <f t="shared" si="43"/>
        <v>#REF!</v>
      </c>
      <c r="BM47" s="3" t="e">
        <f t="shared" si="43"/>
        <v>#REF!</v>
      </c>
      <c r="BN47" s="3" t="e">
        <f t="shared" si="43"/>
        <v>#REF!</v>
      </c>
      <c r="BO47" s="3" t="e">
        <f t="shared" si="43"/>
        <v>#REF!</v>
      </c>
      <c r="BP47" s="3" t="e">
        <f t="shared" ref="BP47:EA47" si="44">BP42-BP45</f>
        <v>#REF!</v>
      </c>
      <c r="BQ47" s="3" t="e">
        <f t="shared" si="44"/>
        <v>#REF!</v>
      </c>
      <c r="BR47" s="3" t="e">
        <f t="shared" si="44"/>
        <v>#REF!</v>
      </c>
      <c r="BS47" s="3" t="e">
        <f t="shared" si="44"/>
        <v>#REF!</v>
      </c>
      <c r="BT47" s="3" t="e">
        <f t="shared" si="44"/>
        <v>#REF!</v>
      </c>
      <c r="BU47" s="3" t="e">
        <f t="shared" si="44"/>
        <v>#REF!</v>
      </c>
      <c r="BV47" s="3" t="e">
        <f t="shared" si="44"/>
        <v>#REF!</v>
      </c>
      <c r="BW47" s="3" t="e">
        <f t="shared" si="44"/>
        <v>#REF!</v>
      </c>
      <c r="BX47" s="3" t="e">
        <f t="shared" si="44"/>
        <v>#REF!</v>
      </c>
      <c r="BY47" s="3" t="e">
        <f t="shared" si="44"/>
        <v>#REF!</v>
      </c>
      <c r="BZ47" s="3" t="e">
        <f t="shared" si="44"/>
        <v>#REF!</v>
      </c>
      <c r="CA47" s="3" t="e">
        <f t="shared" si="44"/>
        <v>#REF!</v>
      </c>
      <c r="CB47" s="3" t="e">
        <f t="shared" si="44"/>
        <v>#REF!</v>
      </c>
      <c r="CC47" s="3" t="e">
        <f t="shared" si="44"/>
        <v>#REF!</v>
      </c>
      <c r="CD47" s="3" t="e">
        <f t="shared" si="44"/>
        <v>#REF!</v>
      </c>
      <c r="CE47" s="3" t="e">
        <f t="shared" si="44"/>
        <v>#REF!</v>
      </c>
      <c r="CF47" s="3" t="e">
        <f t="shared" si="44"/>
        <v>#REF!</v>
      </c>
      <c r="CG47" s="3" t="e">
        <f t="shared" si="44"/>
        <v>#REF!</v>
      </c>
      <c r="CH47" s="3" t="e">
        <f t="shared" si="44"/>
        <v>#REF!</v>
      </c>
      <c r="CI47" s="3" t="e">
        <f t="shared" si="44"/>
        <v>#REF!</v>
      </c>
      <c r="CJ47" s="3" t="e">
        <f t="shared" si="44"/>
        <v>#REF!</v>
      </c>
      <c r="CK47" s="3" t="e">
        <f t="shared" si="44"/>
        <v>#REF!</v>
      </c>
      <c r="CL47" s="3" t="e">
        <f t="shared" si="44"/>
        <v>#REF!</v>
      </c>
      <c r="CM47" s="3" t="e">
        <f t="shared" si="44"/>
        <v>#REF!</v>
      </c>
      <c r="CN47" s="3" t="e">
        <f t="shared" si="44"/>
        <v>#REF!</v>
      </c>
      <c r="CO47" s="3" t="e">
        <f t="shared" si="44"/>
        <v>#REF!</v>
      </c>
      <c r="CP47" s="3" t="e">
        <f t="shared" si="44"/>
        <v>#REF!</v>
      </c>
      <c r="CQ47" s="3" t="e">
        <f t="shared" si="44"/>
        <v>#REF!</v>
      </c>
      <c r="CR47" s="3" t="e">
        <f t="shared" si="44"/>
        <v>#REF!</v>
      </c>
      <c r="CS47" s="3" t="e">
        <f t="shared" si="44"/>
        <v>#REF!</v>
      </c>
      <c r="CT47" s="3" t="e">
        <f t="shared" si="44"/>
        <v>#REF!</v>
      </c>
      <c r="CU47" s="3" t="e">
        <f t="shared" si="44"/>
        <v>#REF!</v>
      </c>
      <c r="CV47" s="3" t="e">
        <f t="shared" si="44"/>
        <v>#REF!</v>
      </c>
      <c r="CW47" s="3" t="e">
        <f t="shared" si="44"/>
        <v>#REF!</v>
      </c>
      <c r="CX47" s="3" t="e">
        <f t="shared" si="44"/>
        <v>#REF!</v>
      </c>
      <c r="CY47" s="3" t="e">
        <f t="shared" si="44"/>
        <v>#REF!</v>
      </c>
      <c r="CZ47" s="3" t="e">
        <f t="shared" si="44"/>
        <v>#REF!</v>
      </c>
      <c r="DA47" s="3" t="e">
        <f t="shared" si="44"/>
        <v>#REF!</v>
      </c>
      <c r="DB47" s="3" t="e">
        <f t="shared" si="44"/>
        <v>#REF!</v>
      </c>
      <c r="DC47" s="3" t="e">
        <f t="shared" si="44"/>
        <v>#REF!</v>
      </c>
      <c r="DD47" s="3" t="e">
        <f t="shared" si="44"/>
        <v>#REF!</v>
      </c>
      <c r="DE47" s="3" t="e">
        <f t="shared" si="44"/>
        <v>#REF!</v>
      </c>
      <c r="DF47" s="3" t="e">
        <f t="shared" si="44"/>
        <v>#REF!</v>
      </c>
      <c r="DG47" s="3" t="e">
        <f t="shared" si="44"/>
        <v>#REF!</v>
      </c>
      <c r="DH47" s="3" t="e">
        <f t="shared" si="44"/>
        <v>#REF!</v>
      </c>
      <c r="DI47" s="3" t="e">
        <f t="shared" si="44"/>
        <v>#REF!</v>
      </c>
      <c r="DJ47" s="3" t="e">
        <f t="shared" si="44"/>
        <v>#REF!</v>
      </c>
      <c r="DK47" s="3" t="e">
        <f t="shared" si="44"/>
        <v>#REF!</v>
      </c>
      <c r="DL47" s="3" t="e">
        <f t="shared" si="44"/>
        <v>#REF!</v>
      </c>
      <c r="DM47" s="3" t="e">
        <f t="shared" si="44"/>
        <v>#REF!</v>
      </c>
      <c r="DN47" s="3" t="e">
        <f t="shared" si="44"/>
        <v>#REF!</v>
      </c>
      <c r="DO47" s="3" t="e">
        <f t="shared" si="44"/>
        <v>#REF!</v>
      </c>
      <c r="DP47" s="3" t="e">
        <f t="shared" si="44"/>
        <v>#REF!</v>
      </c>
      <c r="DQ47" s="3" t="e">
        <f t="shared" si="44"/>
        <v>#REF!</v>
      </c>
      <c r="DR47" s="3" t="e">
        <f t="shared" si="44"/>
        <v>#REF!</v>
      </c>
      <c r="DS47" s="3" t="e">
        <f t="shared" si="44"/>
        <v>#REF!</v>
      </c>
      <c r="DT47" s="3" t="e">
        <f t="shared" si="44"/>
        <v>#REF!</v>
      </c>
      <c r="DU47" s="3" t="e">
        <f t="shared" si="44"/>
        <v>#REF!</v>
      </c>
      <c r="DV47" s="3" t="e">
        <f t="shared" si="44"/>
        <v>#REF!</v>
      </c>
      <c r="DW47" s="3" t="e">
        <f t="shared" si="44"/>
        <v>#REF!</v>
      </c>
      <c r="DX47" s="3" t="e">
        <f t="shared" si="44"/>
        <v>#REF!</v>
      </c>
      <c r="DY47" s="3" t="e">
        <f t="shared" si="44"/>
        <v>#REF!</v>
      </c>
      <c r="DZ47" s="3" t="e">
        <f t="shared" si="44"/>
        <v>#REF!</v>
      </c>
      <c r="EA47" s="3" t="e">
        <f t="shared" si="44"/>
        <v>#REF!</v>
      </c>
      <c r="EB47" s="3" t="e">
        <f t="shared" ref="EB47:GM47" si="45">EB42-EB45</f>
        <v>#REF!</v>
      </c>
      <c r="EC47" s="3" t="e">
        <f t="shared" si="45"/>
        <v>#REF!</v>
      </c>
      <c r="ED47" s="3" t="e">
        <f t="shared" si="45"/>
        <v>#REF!</v>
      </c>
      <c r="EE47" s="3" t="e">
        <f t="shared" si="45"/>
        <v>#REF!</v>
      </c>
      <c r="EF47" s="3" t="e">
        <f t="shared" si="45"/>
        <v>#REF!</v>
      </c>
      <c r="EG47" s="3" t="e">
        <f t="shared" si="45"/>
        <v>#REF!</v>
      </c>
      <c r="EH47" s="3" t="e">
        <f t="shared" si="45"/>
        <v>#REF!</v>
      </c>
      <c r="EI47" s="3" t="e">
        <f t="shared" si="45"/>
        <v>#REF!</v>
      </c>
      <c r="EJ47" s="3" t="e">
        <f t="shared" si="45"/>
        <v>#REF!</v>
      </c>
      <c r="EK47" s="3" t="e">
        <f t="shared" si="45"/>
        <v>#REF!</v>
      </c>
      <c r="EL47" s="3" t="e">
        <f t="shared" si="45"/>
        <v>#REF!</v>
      </c>
      <c r="EM47" s="3" t="e">
        <f t="shared" si="45"/>
        <v>#REF!</v>
      </c>
      <c r="EN47" s="3" t="e">
        <f t="shared" si="45"/>
        <v>#REF!</v>
      </c>
      <c r="EO47" s="3" t="e">
        <f t="shared" si="45"/>
        <v>#REF!</v>
      </c>
      <c r="EP47" s="3" t="e">
        <f t="shared" si="45"/>
        <v>#REF!</v>
      </c>
      <c r="EQ47" s="3" t="e">
        <f t="shared" si="45"/>
        <v>#REF!</v>
      </c>
      <c r="ER47" s="3" t="e">
        <f t="shared" si="45"/>
        <v>#REF!</v>
      </c>
      <c r="ES47" s="3" t="e">
        <f t="shared" si="45"/>
        <v>#REF!</v>
      </c>
      <c r="ET47" s="3" t="e">
        <f t="shared" si="45"/>
        <v>#REF!</v>
      </c>
      <c r="EU47" s="3" t="e">
        <f t="shared" si="45"/>
        <v>#REF!</v>
      </c>
      <c r="EV47" s="3" t="e">
        <f t="shared" si="45"/>
        <v>#REF!</v>
      </c>
      <c r="EW47" s="3" t="e">
        <f t="shared" si="45"/>
        <v>#REF!</v>
      </c>
      <c r="EX47" s="3" t="e">
        <f t="shared" si="45"/>
        <v>#REF!</v>
      </c>
      <c r="EY47" s="3" t="e">
        <f t="shared" si="45"/>
        <v>#REF!</v>
      </c>
      <c r="EZ47" s="3" t="e">
        <f t="shared" si="45"/>
        <v>#REF!</v>
      </c>
      <c r="FA47" s="3" t="e">
        <f t="shared" si="45"/>
        <v>#REF!</v>
      </c>
      <c r="FB47" s="3" t="e">
        <f t="shared" si="45"/>
        <v>#REF!</v>
      </c>
      <c r="FC47" s="3" t="e">
        <f t="shared" si="45"/>
        <v>#REF!</v>
      </c>
      <c r="FD47" s="3" t="e">
        <f t="shared" si="45"/>
        <v>#REF!</v>
      </c>
      <c r="FE47" s="3" t="e">
        <f t="shared" si="45"/>
        <v>#REF!</v>
      </c>
      <c r="FF47" s="3" t="e">
        <f t="shared" si="45"/>
        <v>#REF!</v>
      </c>
      <c r="FG47" s="3" t="e">
        <f t="shared" si="45"/>
        <v>#REF!</v>
      </c>
      <c r="FH47" s="3" t="e">
        <f t="shared" si="45"/>
        <v>#REF!</v>
      </c>
      <c r="FI47" s="3" t="e">
        <f t="shared" si="45"/>
        <v>#REF!</v>
      </c>
      <c r="FJ47" s="3" t="e">
        <f t="shared" si="45"/>
        <v>#REF!</v>
      </c>
      <c r="FK47" s="3" t="e">
        <f t="shared" si="45"/>
        <v>#REF!</v>
      </c>
      <c r="FL47" s="3" t="e">
        <f t="shared" si="45"/>
        <v>#REF!</v>
      </c>
      <c r="FM47" s="3" t="e">
        <f t="shared" si="45"/>
        <v>#REF!</v>
      </c>
      <c r="FN47" s="3" t="e">
        <f t="shared" si="45"/>
        <v>#REF!</v>
      </c>
      <c r="FO47" s="3" t="e">
        <f t="shared" si="45"/>
        <v>#REF!</v>
      </c>
      <c r="FP47" s="3" t="e">
        <f t="shared" si="45"/>
        <v>#REF!</v>
      </c>
      <c r="FQ47" s="3" t="e">
        <f t="shared" si="45"/>
        <v>#REF!</v>
      </c>
      <c r="FR47" s="3" t="e">
        <f t="shared" si="45"/>
        <v>#REF!</v>
      </c>
      <c r="FS47" s="3" t="e">
        <f t="shared" si="45"/>
        <v>#REF!</v>
      </c>
      <c r="FT47" s="3" t="e">
        <f t="shared" si="45"/>
        <v>#REF!</v>
      </c>
      <c r="FU47" s="3" t="e">
        <f t="shared" si="45"/>
        <v>#REF!</v>
      </c>
      <c r="FV47" s="3" t="e">
        <f t="shared" si="45"/>
        <v>#REF!</v>
      </c>
      <c r="FW47" s="3" t="e">
        <f t="shared" si="45"/>
        <v>#REF!</v>
      </c>
      <c r="FX47" s="3" t="e">
        <f t="shared" si="45"/>
        <v>#REF!</v>
      </c>
      <c r="FY47" s="3" t="e">
        <f t="shared" si="45"/>
        <v>#REF!</v>
      </c>
      <c r="FZ47" s="3" t="e">
        <f t="shared" si="45"/>
        <v>#REF!</v>
      </c>
      <c r="GA47" s="3" t="e">
        <f t="shared" si="45"/>
        <v>#REF!</v>
      </c>
      <c r="GB47" s="3" t="e">
        <f t="shared" si="45"/>
        <v>#REF!</v>
      </c>
      <c r="GC47" s="3" t="e">
        <f t="shared" si="45"/>
        <v>#REF!</v>
      </c>
      <c r="GD47" s="3" t="e">
        <f t="shared" si="45"/>
        <v>#REF!</v>
      </c>
      <c r="GE47" s="3" t="e">
        <f t="shared" si="45"/>
        <v>#REF!</v>
      </c>
      <c r="GF47" s="3" t="e">
        <f t="shared" si="45"/>
        <v>#REF!</v>
      </c>
      <c r="GG47" s="3" t="e">
        <f t="shared" si="45"/>
        <v>#REF!</v>
      </c>
      <c r="GH47" s="3" t="e">
        <f t="shared" si="45"/>
        <v>#REF!</v>
      </c>
      <c r="GI47" s="3" t="e">
        <f t="shared" si="45"/>
        <v>#REF!</v>
      </c>
      <c r="GJ47" s="3" t="e">
        <f t="shared" si="45"/>
        <v>#REF!</v>
      </c>
      <c r="GK47" s="3" t="e">
        <f t="shared" si="45"/>
        <v>#REF!</v>
      </c>
      <c r="GL47" s="3" t="e">
        <f t="shared" si="45"/>
        <v>#REF!</v>
      </c>
      <c r="GM47" s="3" t="e">
        <f t="shared" si="45"/>
        <v>#REF!</v>
      </c>
      <c r="GN47" s="3" t="e">
        <f t="shared" ref="GN47:II47" si="46">GN42-GN45</f>
        <v>#REF!</v>
      </c>
      <c r="GO47" s="3" t="e">
        <f t="shared" si="46"/>
        <v>#REF!</v>
      </c>
      <c r="GP47" s="3" t="e">
        <f t="shared" si="46"/>
        <v>#REF!</v>
      </c>
      <c r="GQ47" s="3" t="e">
        <f t="shared" si="46"/>
        <v>#REF!</v>
      </c>
      <c r="GR47" s="3" t="e">
        <f t="shared" si="46"/>
        <v>#REF!</v>
      </c>
      <c r="GS47" s="3" t="e">
        <f t="shared" si="46"/>
        <v>#REF!</v>
      </c>
      <c r="GT47" s="3" t="e">
        <f t="shared" si="46"/>
        <v>#REF!</v>
      </c>
      <c r="GU47" s="3" t="e">
        <f t="shared" si="46"/>
        <v>#REF!</v>
      </c>
      <c r="GV47" s="3" t="e">
        <f t="shared" si="46"/>
        <v>#REF!</v>
      </c>
      <c r="GW47" s="3" t="e">
        <f t="shared" si="46"/>
        <v>#REF!</v>
      </c>
      <c r="GX47" s="3" t="e">
        <f t="shared" si="46"/>
        <v>#REF!</v>
      </c>
      <c r="GY47" s="3" t="e">
        <f t="shared" si="46"/>
        <v>#REF!</v>
      </c>
      <c r="GZ47" s="3" t="e">
        <f t="shared" si="46"/>
        <v>#REF!</v>
      </c>
      <c r="HA47" s="3" t="e">
        <f t="shared" si="46"/>
        <v>#REF!</v>
      </c>
      <c r="HB47" s="3" t="e">
        <f t="shared" si="46"/>
        <v>#REF!</v>
      </c>
      <c r="HC47" s="3" t="e">
        <f t="shared" si="46"/>
        <v>#REF!</v>
      </c>
      <c r="HD47" s="3" t="e">
        <f t="shared" si="46"/>
        <v>#REF!</v>
      </c>
      <c r="HE47" s="3" t="e">
        <f t="shared" si="46"/>
        <v>#REF!</v>
      </c>
      <c r="HF47" s="3" t="e">
        <f t="shared" si="46"/>
        <v>#REF!</v>
      </c>
      <c r="HG47" s="3" t="e">
        <f t="shared" si="46"/>
        <v>#REF!</v>
      </c>
      <c r="HH47" s="3" t="e">
        <f t="shared" si="46"/>
        <v>#REF!</v>
      </c>
      <c r="HI47" s="3" t="e">
        <f t="shared" si="46"/>
        <v>#REF!</v>
      </c>
      <c r="HJ47" s="3" t="e">
        <f t="shared" si="46"/>
        <v>#REF!</v>
      </c>
      <c r="HK47" s="3" t="e">
        <f t="shared" si="46"/>
        <v>#REF!</v>
      </c>
      <c r="HL47" s="3" t="e">
        <f t="shared" si="46"/>
        <v>#REF!</v>
      </c>
      <c r="HM47" s="3" t="e">
        <f t="shared" si="46"/>
        <v>#REF!</v>
      </c>
      <c r="HN47" s="3" t="e">
        <f t="shared" si="46"/>
        <v>#REF!</v>
      </c>
      <c r="HO47" s="3" t="e">
        <f t="shared" si="46"/>
        <v>#REF!</v>
      </c>
      <c r="HP47" s="3" t="e">
        <f t="shared" si="46"/>
        <v>#REF!</v>
      </c>
      <c r="HQ47" s="3" t="e">
        <f t="shared" si="46"/>
        <v>#REF!</v>
      </c>
      <c r="HR47" s="3" t="e">
        <f t="shared" si="46"/>
        <v>#REF!</v>
      </c>
      <c r="HS47" s="3" t="e">
        <f t="shared" si="46"/>
        <v>#REF!</v>
      </c>
      <c r="HT47" s="3" t="e">
        <f t="shared" si="46"/>
        <v>#REF!</v>
      </c>
      <c r="HU47" s="3" t="e">
        <f t="shared" si="46"/>
        <v>#REF!</v>
      </c>
      <c r="HV47" s="3" t="e">
        <f t="shared" si="46"/>
        <v>#REF!</v>
      </c>
      <c r="HW47" s="3" t="e">
        <f t="shared" si="46"/>
        <v>#REF!</v>
      </c>
      <c r="HX47" s="3" t="e">
        <f t="shared" si="46"/>
        <v>#REF!</v>
      </c>
      <c r="HY47" s="3" t="e">
        <f t="shared" si="46"/>
        <v>#REF!</v>
      </c>
      <c r="HZ47" s="3" t="e">
        <f t="shared" si="46"/>
        <v>#REF!</v>
      </c>
      <c r="IA47" s="3" t="e">
        <f t="shared" si="46"/>
        <v>#REF!</v>
      </c>
      <c r="IB47" s="3" t="e">
        <f t="shared" si="46"/>
        <v>#REF!</v>
      </c>
      <c r="IC47" s="3" t="e">
        <f t="shared" si="46"/>
        <v>#REF!</v>
      </c>
      <c r="ID47" s="3" t="e">
        <f t="shared" si="46"/>
        <v>#REF!</v>
      </c>
      <c r="IE47" s="3" t="e">
        <f t="shared" si="46"/>
        <v>#REF!</v>
      </c>
      <c r="IF47" s="3" t="e">
        <f t="shared" si="46"/>
        <v>#REF!</v>
      </c>
      <c r="IG47" s="3" t="e">
        <f t="shared" si="46"/>
        <v>#REF!</v>
      </c>
      <c r="IH47" s="3" t="e">
        <f t="shared" si="46"/>
        <v>#REF!</v>
      </c>
      <c r="II47" s="3" t="e">
        <f t="shared" si="46"/>
        <v>#REF!</v>
      </c>
    </row>
    <row r="48" spans="1:243" ht="15.75" thickBot="1">
      <c r="B48" s="446" t="s">
        <v>424</v>
      </c>
      <c r="C48" s="154"/>
      <c r="D48" s="450">
        <f>D47</f>
        <v>0</v>
      </c>
      <c r="E48" s="451">
        <f t="shared" ref="E48:BP48" si="47">E47+D48</f>
        <v>0</v>
      </c>
      <c r="F48" s="451">
        <f t="shared" si="47"/>
        <v>0</v>
      </c>
      <c r="G48" s="451">
        <f t="shared" si="47"/>
        <v>0</v>
      </c>
      <c r="H48" s="451">
        <f t="shared" si="47"/>
        <v>0</v>
      </c>
      <c r="I48" s="451">
        <f t="shared" si="47"/>
        <v>0</v>
      </c>
      <c r="J48" s="451">
        <f t="shared" si="47"/>
        <v>0</v>
      </c>
      <c r="K48" s="451">
        <f t="shared" si="47"/>
        <v>0</v>
      </c>
      <c r="L48" s="451">
        <f t="shared" si="47"/>
        <v>0</v>
      </c>
      <c r="M48" s="451">
        <f t="shared" si="47"/>
        <v>0</v>
      </c>
      <c r="N48" s="451">
        <f t="shared" si="47"/>
        <v>0</v>
      </c>
      <c r="O48" s="451">
        <f t="shared" si="47"/>
        <v>0</v>
      </c>
      <c r="P48" s="451">
        <f t="shared" si="47"/>
        <v>0</v>
      </c>
      <c r="Q48" s="451">
        <f t="shared" si="47"/>
        <v>0</v>
      </c>
      <c r="R48" s="451">
        <f t="shared" si="47"/>
        <v>0</v>
      </c>
      <c r="S48" s="451">
        <f t="shared" si="47"/>
        <v>0</v>
      </c>
      <c r="T48" s="451">
        <f t="shared" si="47"/>
        <v>0</v>
      </c>
      <c r="U48" s="451">
        <f t="shared" si="47"/>
        <v>0</v>
      </c>
      <c r="V48" s="451">
        <f t="shared" si="47"/>
        <v>0</v>
      </c>
      <c r="W48" s="451">
        <f t="shared" si="47"/>
        <v>0</v>
      </c>
      <c r="X48" s="451">
        <f t="shared" si="47"/>
        <v>0</v>
      </c>
      <c r="Y48" s="451">
        <f t="shared" si="47"/>
        <v>0</v>
      </c>
      <c r="Z48" s="451">
        <f t="shared" si="47"/>
        <v>0</v>
      </c>
      <c r="AA48" s="451">
        <f t="shared" si="47"/>
        <v>0</v>
      </c>
      <c r="AB48" s="451">
        <f t="shared" si="47"/>
        <v>0</v>
      </c>
      <c r="AC48" s="451">
        <f t="shared" si="47"/>
        <v>0</v>
      </c>
      <c r="AD48" s="451">
        <f t="shared" si="47"/>
        <v>0</v>
      </c>
      <c r="AE48" s="451">
        <f t="shared" si="47"/>
        <v>0</v>
      </c>
      <c r="AF48" s="451">
        <f t="shared" si="47"/>
        <v>0</v>
      </c>
      <c r="AG48" s="451">
        <f t="shared" si="47"/>
        <v>0</v>
      </c>
      <c r="AH48" s="451">
        <f t="shared" si="47"/>
        <v>0</v>
      </c>
      <c r="AI48" s="451">
        <f t="shared" si="47"/>
        <v>0</v>
      </c>
      <c r="AJ48" s="451">
        <f t="shared" si="47"/>
        <v>0</v>
      </c>
      <c r="AK48" s="451">
        <f t="shared" si="47"/>
        <v>0</v>
      </c>
      <c r="AL48" s="451">
        <f t="shared" si="47"/>
        <v>0</v>
      </c>
      <c r="AM48" s="451">
        <f t="shared" si="47"/>
        <v>0</v>
      </c>
      <c r="AN48" s="451">
        <f t="shared" si="47"/>
        <v>0</v>
      </c>
      <c r="AO48" s="451">
        <f t="shared" si="47"/>
        <v>0</v>
      </c>
      <c r="AP48" s="451">
        <f t="shared" si="47"/>
        <v>0</v>
      </c>
      <c r="AQ48" s="451">
        <f t="shared" si="47"/>
        <v>0</v>
      </c>
      <c r="AR48" s="451">
        <f t="shared" si="47"/>
        <v>0</v>
      </c>
      <c r="AS48" s="451">
        <f t="shared" si="47"/>
        <v>0</v>
      </c>
      <c r="AT48" s="451">
        <f t="shared" si="47"/>
        <v>0</v>
      </c>
      <c r="AU48" s="451">
        <f t="shared" si="47"/>
        <v>0</v>
      </c>
      <c r="AV48" s="451">
        <f t="shared" si="47"/>
        <v>0</v>
      </c>
      <c r="AW48" s="451">
        <f t="shared" si="47"/>
        <v>0</v>
      </c>
      <c r="AX48" s="451">
        <f t="shared" si="47"/>
        <v>0</v>
      </c>
      <c r="AY48" s="451">
        <f t="shared" si="47"/>
        <v>0</v>
      </c>
      <c r="AZ48" s="451">
        <f t="shared" si="47"/>
        <v>0</v>
      </c>
      <c r="BA48" s="451">
        <f t="shared" si="47"/>
        <v>0</v>
      </c>
      <c r="BB48" s="452">
        <f t="shared" si="47"/>
        <v>0</v>
      </c>
      <c r="BC48" s="3" t="e">
        <f t="shared" si="47"/>
        <v>#REF!</v>
      </c>
      <c r="BD48" s="3" t="e">
        <f t="shared" si="47"/>
        <v>#REF!</v>
      </c>
      <c r="BE48" s="3" t="e">
        <f t="shared" si="47"/>
        <v>#REF!</v>
      </c>
      <c r="BF48" s="3" t="e">
        <f t="shared" si="47"/>
        <v>#REF!</v>
      </c>
      <c r="BG48" s="3" t="e">
        <f t="shared" si="47"/>
        <v>#REF!</v>
      </c>
      <c r="BH48" s="3" t="e">
        <f t="shared" si="47"/>
        <v>#REF!</v>
      </c>
      <c r="BI48" s="3" t="e">
        <f t="shared" si="47"/>
        <v>#REF!</v>
      </c>
      <c r="BJ48" s="3" t="e">
        <f t="shared" si="47"/>
        <v>#REF!</v>
      </c>
      <c r="BK48" s="3" t="e">
        <f t="shared" si="47"/>
        <v>#REF!</v>
      </c>
      <c r="BL48" s="3" t="e">
        <f t="shared" si="47"/>
        <v>#REF!</v>
      </c>
      <c r="BM48" s="3" t="e">
        <f t="shared" si="47"/>
        <v>#REF!</v>
      </c>
      <c r="BN48" s="3" t="e">
        <f t="shared" si="47"/>
        <v>#REF!</v>
      </c>
      <c r="BO48" s="3" t="e">
        <f t="shared" si="47"/>
        <v>#REF!</v>
      </c>
      <c r="BP48" s="3" t="e">
        <f t="shared" si="47"/>
        <v>#REF!</v>
      </c>
      <c r="BQ48" s="3" t="e">
        <f t="shared" ref="BQ48:EB48" si="48">BQ47+BP48</f>
        <v>#REF!</v>
      </c>
      <c r="BR48" s="3" t="e">
        <f t="shared" si="48"/>
        <v>#REF!</v>
      </c>
      <c r="BS48" s="3" t="e">
        <f t="shared" si="48"/>
        <v>#REF!</v>
      </c>
      <c r="BT48" s="3" t="e">
        <f t="shared" si="48"/>
        <v>#REF!</v>
      </c>
      <c r="BU48" s="3" t="e">
        <f t="shared" si="48"/>
        <v>#REF!</v>
      </c>
      <c r="BV48" s="3" t="e">
        <f t="shared" si="48"/>
        <v>#REF!</v>
      </c>
      <c r="BW48" s="3" t="e">
        <f t="shared" si="48"/>
        <v>#REF!</v>
      </c>
      <c r="BX48" s="3" t="e">
        <f t="shared" si="48"/>
        <v>#REF!</v>
      </c>
      <c r="BY48" s="3" t="e">
        <f t="shared" si="48"/>
        <v>#REF!</v>
      </c>
      <c r="BZ48" s="3" t="e">
        <f t="shared" si="48"/>
        <v>#REF!</v>
      </c>
      <c r="CA48" s="3" t="e">
        <f t="shared" si="48"/>
        <v>#REF!</v>
      </c>
      <c r="CB48" s="3" t="e">
        <f t="shared" si="48"/>
        <v>#REF!</v>
      </c>
      <c r="CC48" s="3" t="e">
        <f t="shared" si="48"/>
        <v>#REF!</v>
      </c>
      <c r="CD48" s="3" t="e">
        <f t="shared" si="48"/>
        <v>#REF!</v>
      </c>
      <c r="CE48" s="3" t="e">
        <f t="shared" si="48"/>
        <v>#REF!</v>
      </c>
      <c r="CF48" s="3" t="e">
        <f t="shared" si="48"/>
        <v>#REF!</v>
      </c>
      <c r="CG48" s="3" t="e">
        <f t="shared" si="48"/>
        <v>#REF!</v>
      </c>
      <c r="CH48" s="3" t="e">
        <f t="shared" si="48"/>
        <v>#REF!</v>
      </c>
      <c r="CI48" s="3" t="e">
        <f t="shared" si="48"/>
        <v>#REF!</v>
      </c>
      <c r="CJ48" s="3" t="e">
        <f t="shared" si="48"/>
        <v>#REF!</v>
      </c>
      <c r="CK48" s="3" t="e">
        <f t="shared" si="48"/>
        <v>#REF!</v>
      </c>
      <c r="CL48" s="3" t="e">
        <f t="shared" si="48"/>
        <v>#REF!</v>
      </c>
      <c r="CM48" s="3" t="e">
        <f t="shared" si="48"/>
        <v>#REF!</v>
      </c>
      <c r="CN48" s="3" t="e">
        <f t="shared" si="48"/>
        <v>#REF!</v>
      </c>
      <c r="CO48" s="3" t="e">
        <f t="shared" si="48"/>
        <v>#REF!</v>
      </c>
      <c r="CP48" s="3" t="e">
        <f t="shared" si="48"/>
        <v>#REF!</v>
      </c>
      <c r="CQ48" s="3" t="e">
        <f t="shared" si="48"/>
        <v>#REF!</v>
      </c>
      <c r="CR48" s="3" t="e">
        <f t="shared" si="48"/>
        <v>#REF!</v>
      </c>
      <c r="CS48" s="3" t="e">
        <f t="shared" si="48"/>
        <v>#REF!</v>
      </c>
      <c r="CT48" s="3" t="e">
        <f t="shared" si="48"/>
        <v>#REF!</v>
      </c>
      <c r="CU48" s="3" t="e">
        <f t="shared" si="48"/>
        <v>#REF!</v>
      </c>
      <c r="CV48" s="3" t="e">
        <f t="shared" si="48"/>
        <v>#REF!</v>
      </c>
      <c r="CW48" s="3" t="e">
        <f t="shared" si="48"/>
        <v>#REF!</v>
      </c>
      <c r="CX48" s="3" t="e">
        <f t="shared" si="48"/>
        <v>#REF!</v>
      </c>
      <c r="CY48" s="3" t="e">
        <f t="shared" si="48"/>
        <v>#REF!</v>
      </c>
      <c r="CZ48" s="3" t="e">
        <f t="shared" si="48"/>
        <v>#REF!</v>
      </c>
      <c r="DA48" s="3" t="e">
        <f t="shared" si="48"/>
        <v>#REF!</v>
      </c>
      <c r="DB48" s="3" t="e">
        <f t="shared" si="48"/>
        <v>#REF!</v>
      </c>
      <c r="DC48" s="3" t="e">
        <f t="shared" si="48"/>
        <v>#REF!</v>
      </c>
      <c r="DD48" s="3" t="e">
        <f t="shared" si="48"/>
        <v>#REF!</v>
      </c>
      <c r="DE48" s="3" t="e">
        <f t="shared" si="48"/>
        <v>#REF!</v>
      </c>
      <c r="DF48" s="3" t="e">
        <f t="shared" si="48"/>
        <v>#REF!</v>
      </c>
      <c r="DG48" s="3" t="e">
        <f t="shared" si="48"/>
        <v>#REF!</v>
      </c>
      <c r="DH48" s="3" t="e">
        <f t="shared" si="48"/>
        <v>#REF!</v>
      </c>
      <c r="DI48" s="3" t="e">
        <f t="shared" si="48"/>
        <v>#REF!</v>
      </c>
      <c r="DJ48" s="3" t="e">
        <f t="shared" si="48"/>
        <v>#REF!</v>
      </c>
      <c r="DK48" s="3" t="e">
        <f t="shared" si="48"/>
        <v>#REF!</v>
      </c>
      <c r="DL48" s="3" t="e">
        <f t="shared" si="48"/>
        <v>#REF!</v>
      </c>
      <c r="DM48" s="3" t="e">
        <f t="shared" si="48"/>
        <v>#REF!</v>
      </c>
      <c r="DN48" s="3" t="e">
        <f t="shared" si="48"/>
        <v>#REF!</v>
      </c>
      <c r="DO48" s="3" t="e">
        <f t="shared" si="48"/>
        <v>#REF!</v>
      </c>
      <c r="DP48" s="3" t="e">
        <f t="shared" si="48"/>
        <v>#REF!</v>
      </c>
      <c r="DQ48" s="3" t="e">
        <f t="shared" si="48"/>
        <v>#REF!</v>
      </c>
      <c r="DR48" s="3" t="e">
        <f t="shared" si="48"/>
        <v>#REF!</v>
      </c>
      <c r="DS48" s="3" t="e">
        <f t="shared" si="48"/>
        <v>#REF!</v>
      </c>
      <c r="DT48" s="3" t="e">
        <f t="shared" si="48"/>
        <v>#REF!</v>
      </c>
      <c r="DU48" s="3" t="e">
        <f t="shared" si="48"/>
        <v>#REF!</v>
      </c>
      <c r="DV48" s="3" t="e">
        <f t="shared" si="48"/>
        <v>#REF!</v>
      </c>
      <c r="DW48" s="3" t="e">
        <f t="shared" si="48"/>
        <v>#REF!</v>
      </c>
      <c r="DX48" s="3" t="e">
        <f t="shared" si="48"/>
        <v>#REF!</v>
      </c>
      <c r="DY48" s="3" t="e">
        <f t="shared" si="48"/>
        <v>#REF!</v>
      </c>
      <c r="DZ48" s="3" t="e">
        <f t="shared" si="48"/>
        <v>#REF!</v>
      </c>
      <c r="EA48" s="3" t="e">
        <f t="shared" si="48"/>
        <v>#REF!</v>
      </c>
      <c r="EB48" s="3" t="e">
        <f t="shared" si="48"/>
        <v>#REF!</v>
      </c>
      <c r="EC48" s="3" t="e">
        <f t="shared" ref="EC48:GN48" si="49">EC47+EB48</f>
        <v>#REF!</v>
      </c>
      <c r="ED48" s="3" t="e">
        <f t="shared" si="49"/>
        <v>#REF!</v>
      </c>
      <c r="EE48" s="3" t="e">
        <f t="shared" si="49"/>
        <v>#REF!</v>
      </c>
      <c r="EF48" s="3" t="e">
        <f t="shared" si="49"/>
        <v>#REF!</v>
      </c>
      <c r="EG48" s="3" t="e">
        <f t="shared" si="49"/>
        <v>#REF!</v>
      </c>
      <c r="EH48" s="3" t="e">
        <f t="shared" si="49"/>
        <v>#REF!</v>
      </c>
      <c r="EI48" s="3" t="e">
        <f t="shared" si="49"/>
        <v>#REF!</v>
      </c>
      <c r="EJ48" s="3" t="e">
        <f t="shared" si="49"/>
        <v>#REF!</v>
      </c>
      <c r="EK48" s="3" t="e">
        <f t="shared" si="49"/>
        <v>#REF!</v>
      </c>
      <c r="EL48" s="3" t="e">
        <f t="shared" si="49"/>
        <v>#REF!</v>
      </c>
      <c r="EM48" s="3" t="e">
        <f t="shared" si="49"/>
        <v>#REF!</v>
      </c>
      <c r="EN48" s="3" t="e">
        <f t="shared" si="49"/>
        <v>#REF!</v>
      </c>
      <c r="EO48" s="3" t="e">
        <f t="shared" si="49"/>
        <v>#REF!</v>
      </c>
      <c r="EP48" s="3" t="e">
        <f t="shared" si="49"/>
        <v>#REF!</v>
      </c>
      <c r="EQ48" s="3" t="e">
        <f t="shared" si="49"/>
        <v>#REF!</v>
      </c>
      <c r="ER48" s="3" t="e">
        <f t="shared" si="49"/>
        <v>#REF!</v>
      </c>
      <c r="ES48" s="3" t="e">
        <f t="shared" si="49"/>
        <v>#REF!</v>
      </c>
      <c r="ET48" s="3" t="e">
        <f t="shared" si="49"/>
        <v>#REF!</v>
      </c>
      <c r="EU48" s="3" t="e">
        <f t="shared" si="49"/>
        <v>#REF!</v>
      </c>
      <c r="EV48" s="3" t="e">
        <f t="shared" si="49"/>
        <v>#REF!</v>
      </c>
      <c r="EW48" s="3" t="e">
        <f t="shared" si="49"/>
        <v>#REF!</v>
      </c>
      <c r="EX48" s="3" t="e">
        <f t="shared" si="49"/>
        <v>#REF!</v>
      </c>
      <c r="EY48" s="3" t="e">
        <f t="shared" si="49"/>
        <v>#REF!</v>
      </c>
      <c r="EZ48" s="3" t="e">
        <f t="shared" si="49"/>
        <v>#REF!</v>
      </c>
      <c r="FA48" s="3" t="e">
        <f t="shared" si="49"/>
        <v>#REF!</v>
      </c>
      <c r="FB48" s="3" t="e">
        <f t="shared" si="49"/>
        <v>#REF!</v>
      </c>
      <c r="FC48" s="3" t="e">
        <f t="shared" si="49"/>
        <v>#REF!</v>
      </c>
      <c r="FD48" s="3" t="e">
        <f t="shared" si="49"/>
        <v>#REF!</v>
      </c>
      <c r="FE48" s="3" t="e">
        <f t="shared" si="49"/>
        <v>#REF!</v>
      </c>
      <c r="FF48" s="3" t="e">
        <f t="shared" si="49"/>
        <v>#REF!</v>
      </c>
      <c r="FG48" s="3" t="e">
        <f t="shared" si="49"/>
        <v>#REF!</v>
      </c>
      <c r="FH48" s="3" t="e">
        <f t="shared" si="49"/>
        <v>#REF!</v>
      </c>
      <c r="FI48" s="3" t="e">
        <f t="shared" si="49"/>
        <v>#REF!</v>
      </c>
      <c r="FJ48" s="3" t="e">
        <f t="shared" si="49"/>
        <v>#REF!</v>
      </c>
      <c r="FK48" s="3" t="e">
        <f t="shared" si="49"/>
        <v>#REF!</v>
      </c>
      <c r="FL48" s="3" t="e">
        <f t="shared" si="49"/>
        <v>#REF!</v>
      </c>
      <c r="FM48" s="3" t="e">
        <f t="shared" si="49"/>
        <v>#REF!</v>
      </c>
      <c r="FN48" s="3" t="e">
        <f t="shared" si="49"/>
        <v>#REF!</v>
      </c>
      <c r="FO48" s="3" t="e">
        <f t="shared" si="49"/>
        <v>#REF!</v>
      </c>
      <c r="FP48" s="3" t="e">
        <f t="shared" si="49"/>
        <v>#REF!</v>
      </c>
      <c r="FQ48" s="3" t="e">
        <f t="shared" si="49"/>
        <v>#REF!</v>
      </c>
      <c r="FR48" s="3" t="e">
        <f t="shared" si="49"/>
        <v>#REF!</v>
      </c>
      <c r="FS48" s="3" t="e">
        <f t="shared" si="49"/>
        <v>#REF!</v>
      </c>
      <c r="FT48" s="3" t="e">
        <f t="shared" si="49"/>
        <v>#REF!</v>
      </c>
      <c r="FU48" s="3" t="e">
        <f t="shared" si="49"/>
        <v>#REF!</v>
      </c>
      <c r="FV48" s="3" t="e">
        <f t="shared" si="49"/>
        <v>#REF!</v>
      </c>
      <c r="FW48" s="3" t="e">
        <f t="shared" si="49"/>
        <v>#REF!</v>
      </c>
      <c r="FX48" s="3" t="e">
        <f t="shared" si="49"/>
        <v>#REF!</v>
      </c>
      <c r="FY48" s="3" t="e">
        <f t="shared" si="49"/>
        <v>#REF!</v>
      </c>
      <c r="FZ48" s="3" t="e">
        <f t="shared" si="49"/>
        <v>#REF!</v>
      </c>
      <c r="GA48" s="3" t="e">
        <f t="shared" si="49"/>
        <v>#REF!</v>
      </c>
      <c r="GB48" s="3" t="e">
        <f t="shared" si="49"/>
        <v>#REF!</v>
      </c>
      <c r="GC48" s="3" t="e">
        <f t="shared" si="49"/>
        <v>#REF!</v>
      </c>
      <c r="GD48" s="3" t="e">
        <f t="shared" si="49"/>
        <v>#REF!</v>
      </c>
      <c r="GE48" s="3" t="e">
        <f t="shared" si="49"/>
        <v>#REF!</v>
      </c>
      <c r="GF48" s="3" t="e">
        <f t="shared" si="49"/>
        <v>#REF!</v>
      </c>
      <c r="GG48" s="3" t="e">
        <f t="shared" si="49"/>
        <v>#REF!</v>
      </c>
      <c r="GH48" s="3" t="e">
        <f t="shared" si="49"/>
        <v>#REF!</v>
      </c>
      <c r="GI48" s="3" t="e">
        <f t="shared" si="49"/>
        <v>#REF!</v>
      </c>
      <c r="GJ48" s="3" t="e">
        <f t="shared" si="49"/>
        <v>#REF!</v>
      </c>
      <c r="GK48" s="3" t="e">
        <f t="shared" si="49"/>
        <v>#REF!</v>
      </c>
      <c r="GL48" s="3" t="e">
        <f t="shared" si="49"/>
        <v>#REF!</v>
      </c>
      <c r="GM48" s="3" t="e">
        <f t="shared" si="49"/>
        <v>#REF!</v>
      </c>
      <c r="GN48" s="3" t="e">
        <f t="shared" si="49"/>
        <v>#REF!</v>
      </c>
      <c r="GO48" s="3" t="e">
        <f t="shared" ref="GO48:II48" si="50">GO47+GN48</f>
        <v>#REF!</v>
      </c>
      <c r="GP48" s="3" t="e">
        <f t="shared" si="50"/>
        <v>#REF!</v>
      </c>
      <c r="GQ48" s="3" t="e">
        <f t="shared" si="50"/>
        <v>#REF!</v>
      </c>
      <c r="GR48" s="3" t="e">
        <f t="shared" si="50"/>
        <v>#REF!</v>
      </c>
      <c r="GS48" s="3" t="e">
        <f t="shared" si="50"/>
        <v>#REF!</v>
      </c>
      <c r="GT48" s="3" t="e">
        <f t="shared" si="50"/>
        <v>#REF!</v>
      </c>
      <c r="GU48" s="3" t="e">
        <f t="shared" si="50"/>
        <v>#REF!</v>
      </c>
      <c r="GV48" s="3" t="e">
        <f t="shared" si="50"/>
        <v>#REF!</v>
      </c>
      <c r="GW48" s="3" t="e">
        <f t="shared" si="50"/>
        <v>#REF!</v>
      </c>
      <c r="GX48" s="3" t="e">
        <f t="shared" si="50"/>
        <v>#REF!</v>
      </c>
      <c r="GY48" s="3" t="e">
        <f t="shared" si="50"/>
        <v>#REF!</v>
      </c>
      <c r="GZ48" s="3" t="e">
        <f t="shared" si="50"/>
        <v>#REF!</v>
      </c>
      <c r="HA48" s="3" t="e">
        <f t="shared" si="50"/>
        <v>#REF!</v>
      </c>
      <c r="HB48" s="3" t="e">
        <f t="shared" si="50"/>
        <v>#REF!</v>
      </c>
      <c r="HC48" s="3" t="e">
        <f t="shared" si="50"/>
        <v>#REF!</v>
      </c>
      <c r="HD48" s="3" t="e">
        <f t="shared" si="50"/>
        <v>#REF!</v>
      </c>
      <c r="HE48" s="3" t="e">
        <f t="shared" si="50"/>
        <v>#REF!</v>
      </c>
      <c r="HF48" s="3" t="e">
        <f t="shared" si="50"/>
        <v>#REF!</v>
      </c>
      <c r="HG48" s="3" t="e">
        <f t="shared" si="50"/>
        <v>#REF!</v>
      </c>
      <c r="HH48" s="3" t="e">
        <f t="shared" si="50"/>
        <v>#REF!</v>
      </c>
      <c r="HI48" s="3" t="e">
        <f t="shared" si="50"/>
        <v>#REF!</v>
      </c>
      <c r="HJ48" s="3" t="e">
        <f t="shared" si="50"/>
        <v>#REF!</v>
      </c>
      <c r="HK48" s="3" t="e">
        <f t="shared" si="50"/>
        <v>#REF!</v>
      </c>
      <c r="HL48" s="3" t="e">
        <f t="shared" si="50"/>
        <v>#REF!</v>
      </c>
      <c r="HM48" s="3" t="e">
        <f t="shared" si="50"/>
        <v>#REF!</v>
      </c>
      <c r="HN48" s="3" t="e">
        <f t="shared" si="50"/>
        <v>#REF!</v>
      </c>
      <c r="HO48" s="3" t="e">
        <f t="shared" si="50"/>
        <v>#REF!</v>
      </c>
      <c r="HP48" s="3" t="e">
        <f t="shared" si="50"/>
        <v>#REF!</v>
      </c>
      <c r="HQ48" s="3" t="e">
        <f t="shared" si="50"/>
        <v>#REF!</v>
      </c>
      <c r="HR48" s="3" t="e">
        <f t="shared" si="50"/>
        <v>#REF!</v>
      </c>
      <c r="HS48" s="3" t="e">
        <f t="shared" si="50"/>
        <v>#REF!</v>
      </c>
      <c r="HT48" s="3" t="e">
        <f t="shared" si="50"/>
        <v>#REF!</v>
      </c>
      <c r="HU48" s="3" t="e">
        <f t="shared" si="50"/>
        <v>#REF!</v>
      </c>
      <c r="HV48" s="3" t="e">
        <f t="shared" si="50"/>
        <v>#REF!</v>
      </c>
      <c r="HW48" s="3" t="e">
        <f t="shared" si="50"/>
        <v>#REF!</v>
      </c>
      <c r="HX48" s="3" t="e">
        <f t="shared" si="50"/>
        <v>#REF!</v>
      </c>
      <c r="HY48" s="3" t="e">
        <f t="shared" si="50"/>
        <v>#REF!</v>
      </c>
      <c r="HZ48" s="3" t="e">
        <f t="shared" si="50"/>
        <v>#REF!</v>
      </c>
      <c r="IA48" s="3" t="e">
        <f t="shared" si="50"/>
        <v>#REF!</v>
      </c>
      <c r="IB48" s="3" t="e">
        <f t="shared" si="50"/>
        <v>#REF!</v>
      </c>
      <c r="IC48" s="3" t="e">
        <f t="shared" si="50"/>
        <v>#REF!</v>
      </c>
      <c r="ID48" s="3" t="e">
        <f t="shared" si="50"/>
        <v>#REF!</v>
      </c>
      <c r="IE48" s="3" t="e">
        <f t="shared" si="50"/>
        <v>#REF!</v>
      </c>
      <c r="IF48" s="3" t="e">
        <f t="shared" si="50"/>
        <v>#REF!</v>
      </c>
      <c r="IG48" s="3" t="e">
        <f t="shared" si="50"/>
        <v>#REF!</v>
      </c>
      <c r="IH48" s="3" t="e">
        <f t="shared" si="50"/>
        <v>#REF!</v>
      </c>
      <c r="II48" s="3" t="e">
        <f t="shared" si="50"/>
        <v>#REF!</v>
      </c>
    </row>
    <row r="49" spans="1:243" ht="15.75" thickBot="1">
      <c r="B49" s="155"/>
      <c r="C49" s="154"/>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0" spans="1:243" ht="15.75" thickBot="1">
      <c r="B50" s="156" t="s">
        <v>510</v>
      </c>
      <c r="C50" s="148">
        <f>1+('1.1 Current State (Building)'!B40*'READ ME FIRST!!!'!D44)</f>
        <v>1</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row>
    <row r="51" spans="1:243" ht="15.75" thickBot="1">
      <c r="B51" s="25" t="s">
        <v>819</v>
      </c>
      <c r="C51" s="148">
        <f>'1.1 Current State (Building)'!B40*'READ ME FIRST!!!'!D47+1</f>
        <v>1</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row>
    <row r="52" spans="1:243" s="13" customFormat="1" ht="15.75" thickBot="1">
      <c r="B52" s="27"/>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row>
    <row r="53" spans="1:243" s="13" customFormat="1" ht="15.75" thickBot="1">
      <c r="A53" s="17"/>
      <c r="B53" s="76" t="s">
        <v>433</v>
      </c>
      <c r="C53" s="74" t="s">
        <v>434</v>
      </c>
      <c r="D53" s="74" t="s">
        <v>435</v>
      </c>
      <c r="E53" s="74" t="s">
        <v>436</v>
      </c>
      <c r="F53" s="74" t="s">
        <v>438</v>
      </c>
      <c r="G53" s="74" t="s">
        <v>439</v>
      </c>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row>
    <row r="54" spans="1:243" s="13" customFormat="1" ht="15.75" thickBot="1">
      <c r="A54" s="17"/>
      <c r="B54" s="12"/>
      <c r="C54" s="149">
        <f>'2.1 Payback calculator (Neut.)'!C55</f>
        <v>0</v>
      </c>
      <c r="D54" s="150">
        <f>'2.1 Payback calculator (Neut.)'!D55*'READ ME FIRST!!!'!D45</f>
        <v>0</v>
      </c>
      <c r="E54" s="151">
        <f>'2.1 Payback calculator (Neut.)'!E55</f>
        <v>0</v>
      </c>
      <c r="F54" s="77" t="s">
        <v>440</v>
      </c>
      <c r="G54" s="152" t="s">
        <v>2</v>
      </c>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row>
    <row r="55" spans="1:243" s="13" customFormat="1" ht="15.75" thickBot="1">
      <c r="A55" s="17"/>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row>
    <row r="56" spans="1:243" s="79" customFormat="1" ht="25.5" customHeight="1" thickBot="1">
      <c r="A56" s="78" t="s">
        <v>476</v>
      </c>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row>
    <row r="57" spans="1:243" ht="15.75" thickBot="1">
      <c r="B57" s="10"/>
    </row>
    <row r="58" spans="1:243" ht="20.25" thickTop="1" thickBot="1">
      <c r="A58" s="56" t="s">
        <v>469</v>
      </c>
      <c r="B58" s="57" t="s">
        <v>472</v>
      </c>
      <c r="E58" s="28"/>
    </row>
    <row r="59" spans="1:243" ht="15.75" thickTop="1">
      <c r="B59" s="59" t="s">
        <v>728</v>
      </c>
      <c r="C59" s="158">
        <f>'2.1 Payback calculator (Neut.)'!C60*'READ ME FIRST!!!'!D44</f>
        <v>0</v>
      </c>
      <c r="E59" s="41"/>
    </row>
    <row r="60" spans="1:243">
      <c r="B60" s="59" t="s">
        <v>519</v>
      </c>
      <c r="C60" s="73">
        <v>471554.16</v>
      </c>
      <c r="E60" s="41"/>
    </row>
    <row r="61" spans="1:243">
      <c r="B61" s="60" t="s">
        <v>480</v>
      </c>
      <c r="C61" s="63">
        <f>0.1*C60</f>
        <v>47155.415999999997</v>
      </c>
      <c r="E61" s="41"/>
    </row>
    <row r="62" spans="1:243">
      <c r="B62" s="58" t="s">
        <v>462</v>
      </c>
      <c r="C62" s="157">
        <f>SUM(C59:C61)</f>
        <v>518709.576</v>
      </c>
      <c r="E62" s="41"/>
    </row>
    <row r="63" spans="1:243" ht="15.75" thickBot="1">
      <c r="B63" s="41"/>
      <c r="C63" s="41"/>
      <c r="D63" s="41"/>
      <c r="E63" s="41"/>
    </row>
    <row r="64" spans="1:243" ht="20.25" thickTop="1" thickBot="1">
      <c r="A64" s="56" t="s">
        <v>470</v>
      </c>
      <c r="B64" s="57" t="s">
        <v>466</v>
      </c>
      <c r="D64" s="41"/>
      <c r="E64" s="41"/>
    </row>
    <row r="65" spans="1:243" ht="15.75" thickTop="1">
      <c r="B65" s="61" t="s">
        <v>462</v>
      </c>
      <c r="C65" s="86">
        <f>NPV(D54,D82:AH82)</f>
        <v>0</v>
      </c>
      <c r="D65" s="89"/>
      <c r="E65" s="101"/>
    </row>
    <row r="66" spans="1:243" ht="15.75" thickBot="1">
      <c r="B66" s="461"/>
      <c r="C66" s="462"/>
      <c r="D66" s="89"/>
      <c r="E66" s="101"/>
    </row>
    <row r="67" spans="1:243" ht="20.25" thickTop="1" thickBot="1">
      <c r="A67" s="336" t="s">
        <v>471</v>
      </c>
      <c r="B67" s="337" t="s">
        <v>791</v>
      </c>
      <c r="C67" s="221"/>
      <c r="D67" s="89"/>
      <c r="E67" s="101"/>
    </row>
    <row r="68" spans="1:243" ht="15.75" thickTop="1">
      <c r="A68" s="221"/>
      <c r="B68" s="341" t="s">
        <v>462</v>
      </c>
      <c r="C68" s="342">
        <f>NPV(D54,D81:BB81)</f>
        <v>0</v>
      </c>
      <c r="D68" s="89"/>
      <c r="E68" s="101"/>
    </row>
    <row r="69" spans="1:243" ht="15.75" thickBot="1">
      <c r="B69" s="41"/>
      <c r="C69" s="41"/>
      <c r="D69" s="41"/>
      <c r="E69" s="41"/>
    </row>
    <row r="70" spans="1:243" ht="20.25" thickTop="1" thickBot="1">
      <c r="A70" s="56" t="s">
        <v>471</v>
      </c>
      <c r="B70" s="91" t="s">
        <v>473</v>
      </c>
      <c r="C70" s="41"/>
      <c r="D70" s="41"/>
      <c r="E70" s="41"/>
    </row>
    <row r="71" spans="1:243" ht="15.75" thickTop="1">
      <c r="B71" s="60" t="s">
        <v>761</v>
      </c>
      <c r="C71" s="517">
        <f>'2.1 Payback calculator (Neut.)'!C72</f>
        <v>0</v>
      </c>
      <c r="D71" s="41"/>
      <c r="E71" s="41"/>
    </row>
    <row r="72" spans="1:243">
      <c r="B72" s="60" t="s">
        <v>762</v>
      </c>
      <c r="C72" s="73">
        <f>'2.1 Payback calculator (Neut.)'!C73*'READ ME FIRST!!!'!D48</f>
        <v>0</v>
      </c>
      <c r="D72" s="41"/>
      <c r="E72" s="41"/>
    </row>
    <row r="73" spans="1:243">
      <c r="B73" s="58" t="s">
        <v>462</v>
      </c>
      <c r="C73" s="124">
        <f>C72*C71</f>
        <v>0</v>
      </c>
    </row>
    <row r="74" spans="1:243" ht="15.75" thickBot="1">
      <c r="B74" s="41"/>
      <c r="C74" s="41"/>
      <c r="D74" s="41"/>
      <c r="E74" s="41"/>
    </row>
    <row r="75" spans="1:243" ht="27" thickBot="1">
      <c r="B75" s="133" t="s">
        <v>474</v>
      </c>
      <c r="C75" s="72">
        <f>(C62+C65+C73)</f>
        <v>518709.576</v>
      </c>
      <c r="D75" s="41"/>
      <c r="E75" s="41"/>
    </row>
    <row r="76" spans="1:243" ht="27" thickBot="1">
      <c r="B76" s="133" t="s">
        <v>796</v>
      </c>
      <c r="C76" s="490" t="e">
        <f>(((C75-C62)-(C13-D13)+C68)/(C13+C68))/50</f>
        <v>#DIV/0!</v>
      </c>
      <c r="D76" s="41"/>
      <c r="E76" s="41"/>
    </row>
    <row r="77" spans="1:243" s="13" customFormat="1" ht="15.75" thickBot="1">
      <c r="B77" s="27"/>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row>
    <row r="78" spans="1:243" s="70" customFormat="1" ht="20.25" customHeight="1" thickBot="1">
      <c r="A78" s="68" t="s">
        <v>475</v>
      </c>
      <c r="B78" s="69"/>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row>
    <row r="79" spans="1:243" s="17" customFormat="1" ht="15.75" thickBot="1">
      <c r="B79" s="23"/>
      <c r="D79" s="65" t="s">
        <v>2</v>
      </c>
      <c r="E79" s="66" t="s">
        <v>1</v>
      </c>
      <c r="F79" s="66" t="s">
        <v>3</v>
      </c>
      <c r="G79" s="66" t="s">
        <v>4</v>
      </c>
      <c r="H79" s="66" t="s">
        <v>5</v>
      </c>
      <c r="I79" s="66" t="s">
        <v>6</v>
      </c>
      <c r="J79" s="66" t="s">
        <v>7</v>
      </c>
      <c r="K79" s="66" t="s">
        <v>8</v>
      </c>
      <c r="L79" s="66" t="s">
        <v>9</v>
      </c>
      <c r="M79" s="66" t="s">
        <v>10</v>
      </c>
      <c r="N79" s="66" t="s">
        <v>11</v>
      </c>
      <c r="O79" s="66" t="s">
        <v>12</v>
      </c>
      <c r="P79" s="66" t="s">
        <v>13</v>
      </c>
      <c r="Q79" s="66" t="s">
        <v>14</v>
      </c>
      <c r="R79" s="66" t="s">
        <v>15</v>
      </c>
      <c r="S79" s="66" t="s">
        <v>16</v>
      </c>
      <c r="T79" s="66" t="s">
        <v>17</v>
      </c>
      <c r="U79" s="66" t="s">
        <v>18</v>
      </c>
      <c r="V79" s="66" t="s">
        <v>19</v>
      </c>
      <c r="W79" s="66" t="s">
        <v>20</v>
      </c>
      <c r="X79" s="66" t="s">
        <v>21</v>
      </c>
      <c r="Y79" s="66" t="s">
        <v>22</v>
      </c>
      <c r="Z79" s="66" t="s">
        <v>23</v>
      </c>
      <c r="AA79" s="66" t="s">
        <v>24</v>
      </c>
      <c r="AB79" s="66" t="s">
        <v>25</v>
      </c>
      <c r="AC79" s="66" t="s">
        <v>26</v>
      </c>
      <c r="AD79" s="66" t="s">
        <v>27</v>
      </c>
      <c r="AE79" s="66" t="s">
        <v>28</v>
      </c>
      <c r="AF79" s="66" t="s">
        <v>29</v>
      </c>
      <c r="AG79" s="66" t="s">
        <v>30</v>
      </c>
      <c r="AH79" s="66" t="s">
        <v>31</v>
      </c>
      <c r="AI79" s="66" t="s">
        <v>32</v>
      </c>
      <c r="AJ79" s="66" t="s">
        <v>33</v>
      </c>
      <c r="AK79" s="66" t="s">
        <v>34</v>
      </c>
      <c r="AL79" s="66" t="s">
        <v>35</v>
      </c>
      <c r="AM79" s="66" t="s">
        <v>36</v>
      </c>
      <c r="AN79" s="66" t="s">
        <v>37</v>
      </c>
      <c r="AO79" s="66" t="s">
        <v>38</v>
      </c>
      <c r="AP79" s="66" t="s">
        <v>39</v>
      </c>
      <c r="AQ79" s="66" t="s">
        <v>40</v>
      </c>
      <c r="AR79" s="66" t="s">
        <v>41</v>
      </c>
      <c r="AS79" s="66" t="s">
        <v>42</v>
      </c>
      <c r="AT79" s="66" t="s">
        <v>43</v>
      </c>
      <c r="AU79" s="66" t="s">
        <v>44</v>
      </c>
      <c r="AV79" s="66" t="s">
        <v>45</v>
      </c>
      <c r="AW79" s="66" t="s">
        <v>46</v>
      </c>
      <c r="AX79" s="66" t="s">
        <v>47</v>
      </c>
      <c r="AY79" s="66" t="s">
        <v>48</v>
      </c>
      <c r="AZ79" s="66" t="s">
        <v>49</v>
      </c>
      <c r="BA79" s="66" t="s">
        <v>50</v>
      </c>
      <c r="BB79" s="67" t="s">
        <v>51</v>
      </c>
      <c r="BC79" s="9" t="s">
        <v>60</v>
      </c>
      <c r="BD79" s="9" t="s">
        <v>61</v>
      </c>
      <c r="BE79" s="9" t="s">
        <v>62</v>
      </c>
      <c r="BF79" s="9" t="s">
        <v>63</v>
      </c>
      <c r="BG79" s="9" t="s">
        <v>64</v>
      </c>
      <c r="BH79" s="9" t="s">
        <v>65</v>
      </c>
      <c r="BI79" s="9" t="s">
        <v>66</v>
      </c>
      <c r="BJ79" s="9" t="s">
        <v>67</v>
      </c>
      <c r="BK79" s="9" t="s">
        <v>68</v>
      </c>
      <c r="BL79" s="9" t="s">
        <v>69</v>
      </c>
      <c r="BM79" s="9" t="s">
        <v>70</v>
      </c>
      <c r="BN79" s="9" t="s">
        <v>71</v>
      </c>
      <c r="BO79" s="9" t="s">
        <v>72</v>
      </c>
      <c r="BP79" s="9" t="s">
        <v>73</v>
      </c>
      <c r="BQ79" s="9" t="s">
        <v>74</v>
      </c>
      <c r="BR79" s="9" t="s">
        <v>75</v>
      </c>
      <c r="BS79" s="9" t="s">
        <v>76</v>
      </c>
      <c r="BT79" s="9" t="s">
        <v>77</v>
      </c>
      <c r="BU79" s="9" t="s">
        <v>78</v>
      </c>
      <c r="BV79" s="9" t="s">
        <v>79</v>
      </c>
      <c r="BW79" s="9" t="s">
        <v>80</v>
      </c>
      <c r="BX79" s="9" t="s">
        <v>81</v>
      </c>
      <c r="BY79" s="9" t="s">
        <v>82</v>
      </c>
      <c r="BZ79" s="9" t="s">
        <v>83</v>
      </c>
      <c r="CA79" s="9" t="s">
        <v>84</v>
      </c>
      <c r="CB79" s="9" t="s">
        <v>85</v>
      </c>
      <c r="CC79" s="9" t="s">
        <v>86</v>
      </c>
      <c r="CD79" s="9" t="s">
        <v>87</v>
      </c>
      <c r="CE79" s="9" t="s">
        <v>88</v>
      </c>
      <c r="CF79" s="9" t="s">
        <v>89</v>
      </c>
      <c r="CG79" s="9" t="s">
        <v>90</v>
      </c>
      <c r="CH79" s="9" t="s">
        <v>91</v>
      </c>
      <c r="CI79" s="9" t="s">
        <v>92</v>
      </c>
      <c r="CJ79" s="9" t="s">
        <v>93</v>
      </c>
      <c r="CK79" s="9" t="s">
        <v>94</v>
      </c>
      <c r="CL79" s="9" t="s">
        <v>95</v>
      </c>
      <c r="CM79" s="9" t="s">
        <v>96</v>
      </c>
      <c r="CN79" s="9" t="s">
        <v>97</v>
      </c>
      <c r="CO79" s="9" t="s">
        <v>98</v>
      </c>
      <c r="CP79" s="9" t="s">
        <v>99</v>
      </c>
      <c r="CQ79" s="9" t="s">
        <v>100</v>
      </c>
      <c r="CR79" s="9" t="s">
        <v>101</v>
      </c>
      <c r="CS79" s="9" t="s">
        <v>102</v>
      </c>
      <c r="CT79" s="9" t="s">
        <v>103</v>
      </c>
      <c r="CU79" s="9" t="s">
        <v>104</v>
      </c>
      <c r="CV79" s="9" t="s">
        <v>105</v>
      </c>
      <c r="CW79" s="9" t="s">
        <v>106</v>
      </c>
      <c r="CX79" s="9" t="s">
        <v>107</v>
      </c>
      <c r="CY79" s="9" t="s">
        <v>108</v>
      </c>
      <c r="CZ79" s="9" t="s">
        <v>109</v>
      </c>
      <c r="DA79" s="9" t="s">
        <v>110</v>
      </c>
      <c r="DB79" s="9" t="s">
        <v>111</v>
      </c>
      <c r="DC79" s="9" t="s">
        <v>112</v>
      </c>
      <c r="DD79" s="9" t="s">
        <v>113</v>
      </c>
      <c r="DE79" s="9" t="s">
        <v>114</v>
      </c>
      <c r="DF79" s="9" t="s">
        <v>115</v>
      </c>
      <c r="DG79" s="9" t="s">
        <v>116</v>
      </c>
      <c r="DH79" s="9" t="s">
        <v>117</v>
      </c>
      <c r="DI79" s="9" t="s">
        <v>118</v>
      </c>
      <c r="DJ79" s="9" t="s">
        <v>119</v>
      </c>
      <c r="DK79" s="9" t="s">
        <v>120</v>
      </c>
      <c r="DL79" s="9" t="s">
        <v>121</v>
      </c>
      <c r="DM79" s="9" t="s">
        <v>122</v>
      </c>
      <c r="DN79" s="9" t="s">
        <v>123</v>
      </c>
      <c r="DO79" s="9" t="s">
        <v>124</v>
      </c>
      <c r="DP79" s="9" t="s">
        <v>125</v>
      </c>
      <c r="DQ79" s="9" t="s">
        <v>126</v>
      </c>
      <c r="DR79" s="9" t="s">
        <v>127</v>
      </c>
      <c r="DS79" s="9" t="s">
        <v>128</v>
      </c>
      <c r="DT79" s="9" t="s">
        <v>129</v>
      </c>
      <c r="DU79" s="9" t="s">
        <v>130</v>
      </c>
      <c r="DV79" s="9" t="s">
        <v>131</v>
      </c>
      <c r="DW79" s="9" t="s">
        <v>132</v>
      </c>
      <c r="DX79" s="9" t="s">
        <v>133</v>
      </c>
      <c r="DY79" s="9" t="s">
        <v>134</v>
      </c>
      <c r="DZ79" s="9" t="s">
        <v>135</v>
      </c>
      <c r="EA79" s="9" t="s">
        <v>136</v>
      </c>
      <c r="EB79" s="9" t="s">
        <v>137</v>
      </c>
      <c r="EC79" s="9" t="s">
        <v>138</v>
      </c>
      <c r="ED79" s="9" t="s">
        <v>139</v>
      </c>
      <c r="EE79" s="9" t="s">
        <v>140</v>
      </c>
      <c r="EF79" s="9" t="s">
        <v>141</v>
      </c>
      <c r="EG79" s="9" t="s">
        <v>142</v>
      </c>
      <c r="EH79" s="9" t="s">
        <v>143</v>
      </c>
      <c r="EI79" s="9" t="s">
        <v>144</v>
      </c>
      <c r="EJ79" s="9" t="s">
        <v>145</v>
      </c>
      <c r="EK79" s="9" t="s">
        <v>146</v>
      </c>
      <c r="EL79" s="9" t="s">
        <v>147</v>
      </c>
      <c r="EM79" s="9" t="s">
        <v>148</v>
      </c>
      <c r="EN79" s="9" t="s">
        <v>149</v>
      </c>
      <c r="EO79" s="9" t="s">
        <v>150</v>
      </c>
      <c r="EP79" s="9" t="s">
        <v>151</v>
      </c>
      <c r="EQ79" s="9" t="s">
        <v>152</v>
      </c>
      <c r="ER79" s="9" t="s">
        <v>153</v>
      </c>
      <c r="ES79" s="9" t="s">
        <v>154</v>
      </c>
      <c r="ET79" s="9" t="s">
        <v>155</v>
      </c>
      <c r="EU79" s="9" t="s">
        <v>156</v>
      </c>
      <c r="EV79" s="9" t="s">
        <v>157</v>
      </c>
      <c r="EW79" s="9" t="s">
        <v>158</v>
      </c>
      <c r="EX79" s="9" t="s">
        <v>159</v>
      </c>
      <c r="EY79" s="9" t="s">
        <v>160</v>
      </c>
      <c r="EZ79" s="9" t="s">
        <v>161</v>
      </c>
      <c r="FA79" s="9" t="s">
        <v>162</v>
      </c>
      <c r="FB79" s="9" t="s">
        <v>163</v>
      </c>
      <c r="FC79" s="9" t="s">
        <v>164</v>
      </c>
      <c r="FD79" s="9" t="s">
        <v>165</v>
      </c>
      <c r="FE79" s="9" t="s">
        <v>166</v>
      </c>
      <c r="FF79" s="9" t="s">
        <v>167</v>
      </c>
      <c r="FG79" s="9" t="s">
        <v>168</v>
      </c>
      <c r="FH79" s="9" t="s">
        <v>169</v>
      </c>
      <c r="FI79" s="9" t="s">
        <v>170</v>
      </c>
      <c r="FJ79" s="9" t="s">
        <v>171</v>
      </c>
      <c r="FK79" s="9" t="s">
        <v>172</v>
      </c>
      <c r="FL79" s="9" t="s">
        <v>173</v>
      </c>
      <c r="FM79" s="9" t="s">
        <v>174</v>
      </c>
      <c r="FN79" s="9" t="s">
        <v>175</v>
      </c>
      <c r="FO79" s="9" t="s">
        <v>176</v>
      </c>
      <c r="FP79" s="9" t="s">
        <v>177</v>
      </c>
      <c r="FQ79" s="9" t="s">
        <v>178</v>
      </c>
      <c r="FR79" s="9" t="s">
        <v>179</v>
      </c>
      <c r="FS79" s="9" t="s">
        <v>180</v>
      </c>
      <c r="FT79" s="9" t="s">
        <v>181</v>
      </c>
      <c r="FU79" s="9" t="s">
        <v>182</v>
      </c>
      <c r="FV79" s="9" t="s">
        <v>183</v>
      </c>
      <c r="FW79" s="9" t="s">
        <v>184</v>
      </c>
      <c r="FX79" s="9" t="s">
        <v>185</v>
      </c>
      <c r="FY79" s="9" t="s">
        <v>186</v>
      </c>
      <c r="FZ79" s="9" t="s">
        <v>187</v>
      </c>
      <c r="GA79" s="9" t="s">
        <v>188</v>
      </c>
      <c r="GB79" s="9" t="s">
        <v>189</v>
      </c>
      <c r="GC79" s="9" t="s">
        <v>190</v>
      </c>
      <c r="GD79" s="9" t="s">
        <v>191</v>
      </c>
      <c r="GE79" s="9" t="s">
        <v>192</v>
      </c>
      <c r="GF79" s="9" t="s">
        <v>193</v>
      </c>
      <c r="GG79" s="9" t="s">
        <v>194</v>
      </c>
      <c r="GH79" s="9" t="s">
        <v>195</v>
      </c>
      <c r="GI79" s="9" t="s">
        <v>196</v>
      </c>
      <c r="GJ79" s="9" t="s">
        <v>197</v>
      </c>
      <c r="GK79" s="9" t="s">
        <v>198</v>
      </c>
      <c r="GL79" s="9" t="s">
        <v>199</v>
      </c>
      <c r="GM79" s="9" t="s">
        <v>200</v>
      </c>
      <c r="GN79" s="9" t="s">
        <v>201</v>
      </c>
      <c r="GO79" s="9" t="s">
        <v>202</v>
      </c>
      <c r="GP79" s="9" t="s">
        <v>203</v>
      </c>
      <c r="GQ79" s="9" t="s">
        <v>204</v>
      </c>
      <c r="GR79" s="9" t="s">
        <v>205</v>
      </c>
      <c r="GS79" s="9" t="s">
        <v>206</v>
      </c>
      <c r="GT79" s="9" t="s">
        <v>207</v>
      </c>
      <c r="GU79" s="9" t="s">
        <v>208</v>
      </c>
      <c r="GV79" s="9" t="s">
        <v>209</v>
      </c>
      <c r="GW79" s="9" t="s">
        <v>210</v>
      </c>
      <c r="GX79" s="9" t="s">
        <v>211</v>
      </c>
      <c r="GY79" s="9" t="s">
        <v>212</v>
      </c>
      <c r="GZ79" s="9" t="s">
        <v>213</v>
      </c>
      <c r="HA79" s="9" t="s">
        <v>214</v>
      </c>
      <c r="HB79" s="9" t="s">
        <v>215</v>
      </c>
      <c r="HC79" s="9" t="s">
        <v>216</v>
      </c>
      <c r="HD79" s="9" t="s">
        <v>217</v>
      </c>
      <c r="HE79" s="9" t="s">
        <v>218</v>
      </c>
      <c r="HF79" s="9" t="s">
        <v>219</v>
      </c>
      <c r="HG79" s="9" t="s">
        <v>220</v>
      </c>
      <c r="HH79" s="9" t="s">
        <v>221</v>
      </c>
      <c r="HI79" s="9" t="s">
        <v>222</v>
      </c>
      <c r="HJ79" s="9" t="s">
        <v>223</v>
      </c>
      <c r="HK79" s="9" t="s">
        <v>224</v>
      </c>
      <c r="HL79" s="9" t="s">
        <v>225</v>
      </c>
      <c r="HM79" s="9" t="s">
        <v>226</v>
      </c>
      <c r="HN79" s="9" t="s">
        <v>227</v>
      </c>
      <c r="HO79" s="9" t="s">
        <v>228</v>
      </c>
      <c r="HP79" s="9" t="s">
        <v>229</v>
      </c>
      <c r="HQ79" s="9" t="s">
        <v>230</v>
      </c>
      <c r="HR79" s="9" t="s">
        <v>231</v>
      </c>
      <c r="HS79" s="9" t="s">
        <v>232</v>
      </c>
      <c r="HT79" s="9" t="s">
        <v>233</v>
      </c>
      <c r="HU79" s="9" t="s">
        <v>234</v>
      </c>
      <c r="HV79" s="9" t="s">
        <v>235</v>
      </c>
      <c r="HW79" s="9" t="s">
        <v>236</v>
      </c>
      <c r="HX79" s="9" t="s">
        <v>237</v>
      </c>
      <c r="HY79" s="9" t="s">
        <v>238</v>
      </c>
      <c r="HZ79" s="9" t="s">
        <v>239</v>
      </c>
      <c r="IA79" s="9" t="s">
        <v>240</v>
      </c>
      <c r="IB79" s="9" t="s">
        <v>241</v>
      </c>
      <c r="IC79" s="9" t="s">
        <v>242</v>
      </c>
      <c r="ID79" s="9" t="s">
        <v>243</v>
      </c>
      <c r="IE79" s="9" t="s">
        <v>244</v>
      </c>
      <c r="IF79" s="9" t="s">
        <v>245</v>
      </c>
      <c r="IG79" s="9" t="s">
        <v>246</v>
      </c>
      <c r="IH79" s="9" t="s">
        <v>247</v>
      </c>
      <c r="II79" s="9" t="s">
        <v>248</v>
      </c>
    </row>
    <row r="80" spans="1:243" s="33" customFormat="1">
      <c r="B80" s="102" t="s">
        <v>425</v>
      </c>
      <c r="C80" s="103"/>
      <c r="D80" s="108">
        <f>D47</f>
        <v>0</v>
      </c>
      <c r="E80" s="108">
        <f t="shared" ref="E80:BB80" si="51">E47</f>
        <v>0</v>
      </c>
      <c r="F80" s="108">
        <f t="shared" si="51"/>
        <v>0</v>
      </c>
      <c r="G80" s="108">
        <f t="shared" si="51"/>
        <v>0</v>
      </c>
      <c r="H80" s="108">
        <f t="shared" si="51"/>
        <v>0</v>
      </c>
      <c r="I80" s="108">
        <f t="shared" si="51"/>
        <v>0</v>
      </c>
      <c r="J80" s="108">
        <f t="shared" si="51"/>
        <v>0</v>
      </c>
      <c r="K80" s="108">
        <f t="shared" si="51"/>
        <v>0</v>
      </c>
      <c r="L80" s="108">
        <f t="shared" si="51"/>
        <v>0</v>
      </c>
      <c r="M80" s="108">
        <f t="shared" si="51"/>
        <v>0</v>
      </c>
      <c r="N80" s="108">
        <f t="shared" si="51"/>
        <v>0</v>
      </c>
      <c r="O80" s="108">
        <f t="shared" si="51"/>
        <v>0</v>
      </c>
      <c r="P80" s="108">
        <f t="shared" si="51"/>
        <v>0</v>
      </c>
      <c r="Q80" s="108">
        <f t="shared" si="51"/>
        <v>0</v>
      </c>
      <c r="R80" s="108">
        <f t="shared" si="51"/>
        <v>0</v>
      </c>
      <c r="S80" s="108">
        <f t="shared" si="51"/>
        <v>0</v>
      </c>
      <c r="T80" s="108">
        <f t="shared" si="51"/>
        <v>0</v>
      </c>
      <c r="U80" s="108">
        <f t="shared" si="51"/>
        <v>0</v>
      </c>
      <c r="V80" s="108">
        <f t="shared" si="51"/>
        <v>0</v>
      </c>
      <c r="W80" s="108">
        <f t="shared" si="51"/>
        <v>0</v>
      </c>
      <c r="X80" s="108">
        <f t="shared" si="51"/>
        <v>0</v>
      </c>
      <c r="Y80" s="108">
        <f t="shared" si="51"/>
        <v>0</v>
      </c>
      <c r="Z80" s="108">
        <f t="shared" si="51"/>
        <v>0</v>
      </c>
      <c r="AA80" s="108">
        <f t="shared" si="51"/>
        <v>0</v>
      </c>
      <c r="AB80" s="108">
        <f t="shared" si="51"/>
        <v>0</v>
      </c>
      <c r="AC80" s="108">
        <f t="shared" si="51"/>
        <v>0</v>
      </c>
      <c r="AD80" s="108">
        <f t="shared" si="51"/>
        <v>0</v>
      </c>
      <c r="AE80" s="108">
        <f t="shared" si="51"/>
        <v>0</v>
      </c>
      <c r="AF80" s="108">
        <f t="shared" si="51"/>
        <v>0</v>
      </c>
      <c r="AG80" s="108">
        <f t="shared" si="51"/>
        <v>0</v>
      </c>
      <c r="AH80" s="108">
        <f t="shared" si="51"/>
        <v>0</v>
      </c>
      <c r="AI80" s="108">
        <f t="shared" si="51"/>
        <v>0</v>
      </c>
      <c r="AJ80" s="108">
        <f t="shared" si="51"/>
        <v>0</v>
      </c>
      <c r="AK80" s="108">
        <f t="shared" si="51"/>
        <v>0</v>
      </c>
      <c r="AL80" s="108">
        <f t="shared" si="51"/>
        <v>0</v>
      </c>
      <c r="AM80" s="108">
        <f t="shared" si="51"/>
        <v>0</v>
      </c>
      <c r="AN80" s="108">
        <f t="shared" si="51"/>
        <v>0</v>
      </c>
      <c r="AO80" s="108">
        <f t="shared" si="51"/>
        <v>0</v>
      </c>
      <c r="AP80" s="108">
        <f t="shared" si="51"/>
        <v>0</v>
      </c>
      <c r="AQ80" s="108">
        <f t="shared" si="51"/>
        <v>0</v>
      </c>
      <c r="AR80" s="108">
        <f t="shared" si="51"/>
        <v>0</v>
      </c>
      <c r="AS80" s="108">
        <f t="shared" si="51"/>
        <v>0</v>
      </c>
      <c r="AT80" s="108">
        <f t="shared" si="51"/>
        <v>0</v>
      </c>
      <c r="AU80" s="108">
        <f t="shared" si="51"/>
        <v>0</v>
      </c>
      <c r="AV80" s="108">
        <f t="shared" si="51"/>
        <v>0</v>
      </c>
      <c r="AW80" s="108">
        <f t="shared" si="51"/>
        <v>0</v>
      </c>
      <c r="AX80" s="108">
        <f t="shared" si="51"/>
        <v>0</v>
      </c>
      <c r="AY80" s="108">
        <f t="shared" si="51"/>
        <v>0</v>
      </c>
      <c r="AZ80" s="108">
        <f t="shared" si="51"/>
        <v>0</v>
      </c>
      <c r="BA80" s="108">
        <f t="shared" si="51"/>
        <v>0</v>
      </c>
      <c r="BB80" s="108">
        <f t="shared" si="51"/>
        <v>0</v>
      </c>
      <c r="BC80" s="34" t="e">
        <f>(#REF!+#REF!+#REF!+#REF!+#REF!)-(BC45+IF(EXACT(#REF!,"X"),#REF!,0)+IF(EXACT(#REF!,"X"),#REF!,0)+IF(EXACT(#REF!,"X"),#REF!,0)+IF(EXACT(#REF!,"X"),#REF!,0)+IF(EXACT(#REF!,"X"),#REF!,0))</f>
        <v>#REF!</v>
      </c>
      <c r="BD80" s="34" t="e">
        <f>(#REF!+#REF!+#REF!+#REF!+#REF!)-(BD45+IF(EXACT(#REF!,"X"),#REF!,0)+IF(EXACT(#REF!,"X"),#REF!,0)+IF(EXACT(#REF!,"X"),#REF!,0)+IF(EXACT(#REF!,"X"),#REF!,0)+IF(EXACT(#REF!,"X"),#REF!,0))</f>
        <v>#REF!</v>
      </c>
      <c r="BE80" s="34" t="e">
        <f>(#REF!+#REF!+#REF!+#REF!+#REF!)-(BE45+IF(EXACT(#REF!,"X"),#REF!,0)+IF(EXACT(#REF!,"X"),#REF!,0)+IF(EXACT(#REF!,"X"),#REF!,0)+IF(EXACT(#REF!,"X"),#REF!,0)+IF(EXACT(#REF!,"X"),#REF!,0))</f>
        <v>#REF!</v>
      </c>
      <c r="BF80" s="34" t="e">
        <f>(#REF!+#REF!+#REF!+#REF!+#REF!)-(BF45+IF(EXACT(#REF!,"X"),#REF!,0)+IF(EXACT(#REF!,"X"),#REF!,0)+IF(EXACT(#REF!,"X"),#REF!,0)+IF(EXACT(#REF!,"X"),#REF!,0)+IF(EXACT(#REF!,"X"),#REF!,0))</f>
        <v>#REF!</v>
      </c>
      <c r="BG80" s="34" t="e">
        <f>(#REF!+#REF!+#REF!+#REF!+#REF!)-(BG45+IF(EXACT(#REF!,"X"),#REF!,0)+IF(EXACT(#REF!,"X"),#REF!,0)+IF(EXACT(#REF!,"X"),#REF!,0)+IF(EXACT(#REF!,"X"),#REF!,0)+IF(EXACT(#REF!,"X"),#REF!,0))</f>
        <v>#REF!</v>
      </c>
      <c r="BH80" s="34" t="e">
        <f>(#REF!+#REF!+#REF!+#REF!+#REF!)-(BH45+IF(EXACT(#REF!,"X"),#REF!,0)+IF(EXACT(#REF!,"X"),#REF!,0)+IF(EXACT(#REF!,"X"),#REF!,0)+IF(EXACT(#REF!,"X"),#REF!,0)+IF(EXACT(#REF!,"X"),#REF!,0))</f>
        <v>#REF!</v>
      </c>
      <c r="BI80" s="34" t="e">
        <f>(#REF!+#REF!+#REF!+#REF!+#REF!)-(BI45+IF(EXACT(#REF!,"X"),#REF!,0)+IF(EXACT(#REF!,"X"),#REF!,0)+IF(EXACT(#REF!,"X"),#REF!,0)+IF(EXACT(#REF!,"X"),#REF!,0)+IF(EXACT(#REF!,"X"),#REF!,0))</f>
        <v>#REF!</v>
      </c>
      <c r="BJ80" s="34" t="e">
        <f>(#REF!+#REF!+#REF!+#REF!+#REF!)-(BJ45+IF(EXACT(#REF!,"X"),#REF!,0)+IF(EXACT(#REF!,"X"),#REF!,0)+IF(EXACT(#REF!,"X"),#REF!,0)+IF(EXACT(#REF!,"X"),#REF!,0)+IF(EXACT(#REF!,"X"),#REF!,0))</f>
        <v>#REF!</v>
      </c>
      <c r="BK80" s="34" t="e">
        <f>(#REF!+#REF!+#REF!+#REF!+#REF!)-(BK45+IF(EXACT(#REF!,"X"),#REF!,0)+IF(EXACT(#REF!,"X"),#REF!,0)+IF(EXACT(#REF!,"X"),#REF!,0)+IF(EXACT(#REF!,"X"),#REF!,0)+IF(EXACT(#REF!,"X"),#REF!,0))</f>
        <v>#REF!</v>
      </c>
      <c r="BL80" s="34" t="e">
        <f>(#REF!+#REF!+#REF!+#REF!+#REF!)-(BL45+IF(EXACT(#REF!,"X"),#REF!,0)+IF(EXACT(#REF!,"X"),#REF!,0)+IF(EXACT(#REF!,"X"),#REF!,0)+IF(EXACT(#REF!,"X"),#REF!,0)+IF(EXACT(#REF!,"X"),#REF!,0))</f>
        <v>#REF!</v>
      </c>
      <c r="BM80" s="34" t="e">
        <f>(#REF!+#REF!+#REF!+#REF!+#REF!)-(BM45+IF(EXACT(#REF!,"X"),#REF!,0)+IF(EXACT(#REF!,"X"),#REF!,0)+IF(EXACT(#REF!,"X"),#REF!,0)+IF(EXACT(#REF!,"X"),#REF!,0)+IF(EXACT(#REF!,"X"),#REF!,0))</f>
        <v>#REF!</v>
      </c>
      <c r="BN80" s="34" t="e">
        <f>(#REF!+#REF!+#REF!+#REF!+#REF!)-(BN45+IF(EXACT(#REF!,"X"),#REF!,0)+IF(EXACT(#REF!,"X"),#REF!,0)+IF(EXACT(#REF!,"X"),#REF!,0)+IF(EXACT(#REF!,"X"),#REF!,0)+IF(EXACT(#REF!,"X"),#REF!,0))</f>
        <v>#REF!</v>
      </c>
      <c r="BO80" s="34" t="e">
        <f>(#REF!+#REF!+#REF!+#REF!+#REF!)-(BO45+IF(EXACT(#REF!,"X"),#REF!,0)+IF(EXACT(#REF!,"X"),#REF!,0)+IF(EXACT(#REF!,"X"),#REF!,0)+IF(EXACT(#REF!,"X"),#REF!,0)+IF(EXACT(#REF!,"X"),#REF!,0))</f>
        <v>#REF!</v>
      </c>
      <c r="BP80" s="34" t="e">
        <f>(#REF!+#REF!+#REF!+#REF!+#REF!)-(BP45+IF(EXACT(#REF!,"X"),#REF!,0)+IF(EXACT(#REF!,"X"),#REF!,0)+IF(EXACT(#REF!,"X"),#REF!,0)+IF(EXACT(#REF!,"X"),#REF!,0)+IF(EXACT(#REF!,"X"),#REF!,0))</f>
        <v>#REF!</v>
      </c>
      <c r="BQ80" s="34" t="e">
        <f>(#REF!+#REF!+#REF!+#REF!+#REF!)-(BQ45+IF(EXACT(#REF!,"X"),#REF!,0)+IF(EXACT(#REF!,"X"),#REF!,0)+IF(EXACT(#REF!,"X"),#REF!,0)+IF(EXACT(#REF!,"X"),#REF!,0)+IF(EXACT(#REF!,"X"),#REF!,0))</f>
        <v>#REF!</v>
      </c>
      <c r="BR80" s="34" t="e">
        <f>(#REF!+#REF!+#REF!+#REF!+#REF!)-(BR45+IF(EXACT(#REF!,"X"),#REF!,0)+IF(EXACT(#REF!,"X"),#REF!,0)+IF(EXACT(#REF!,"X"),#REF!,0)+IF(EXACT(#REF!,"X"),#REF!,0)+IF(EXACT(#REF!,"X"),#REF!,0))</f>
        <v>#REF!</v>
      </c>
      <c r="BS80" s="34" t="e">
        <f>(#REF!+#REF!+#REF!+#REF!+#REF!)-(BS45+IF(EXACT(#REF!,"X"),#REF!,0)+IF(EXACT(#REF!,"X"),#REF!,0)+IF(EXACT(#REF!,"X"),#REF!,0)+IF(EXACT(#REF!,"X"),#REF!,0)+IF(EXACT(#REF!,"X"),#REF!,0))</f>
        <v>#REF!</v>
      </c>
      <c r="BT80" s="34" t="e">
        <f>(#REF!+#REF!+#REF!+#REF!+#REF!)-(BT45+IF(EXACT(#REF!,"X"),#REF!,0)+IF(EXACT(#REF!,"X"),#REF!,0)+IF(EXACT(#REF!,"X"),#REF!,0)+IF(EXACT(#REF!,"X"),#REF!,0)+IF(EXACT(#REF!,"X"),#REF!,0))</f>
        <v>#REF!</v>
      </c>
      <c r="BU80" s="34" t="e">
        <f>(#REF!+#REF!+#REF!+#REF!+#REF!)-(BU45+IF(EXACT(#REF!,"X"),#REF!,0)+IF(EXACT(#REF!,"X"),#REF!,0)+IF(EXACT(#REF!,"X"),#REF!,0)+IF(EXACT(#REF!,"X"),#REF!,0)+IF(EXACT(#REF!,"X"),#REF!,0))</f>
        <v>#REF!</v>
      </c>
      <c r="BV80" s="34" t="e">
        <f>(#REF!+#REF!+#REF!+#REF!+#REF!)-(BV45+IF(EXACT(#REF!,"X"),#REF!,0)+IF(EXACT(#REF!,"X"),#REF!,0)+IF(EXACT(#REF!,"X"),#REF!,0)+IF(EXACT(#REF!,"X"),#REF!,0)+IF(EXACT(#REF!,"X"),#REF!,0))</f>
        <v>#REF!</v>
      </c>
      <c r="BW80" s="34" t="e">
        <f>(#REF!+#REF!+#REF!+#REF!+#REF!)-(BW45+IF(EXACT(#REF!,"X"),#REF!,0)+IF(EXACT(#REF!,"X"),#REF!,0)+IF(EXACT(#REF!,"X"),#REF!,0)+IF(EXACT(#REF!,"X"),#REF!,0)+IF(EXACT(#REF!,"X"),#REF!,0))</f>
        <v>#REF!</v>
      </c>
      <c r="BX80" s="34" t="e">
        <f>(#REF!+#REF!+#REF!+#REF!+#REF!)-(BX45+IF(EXACT(#REF!,"X"),#REF!,0)+IF(EXACT(#REF!,"X"),#REF!,0)+IF(EXACT(#REF!,"X"),#REF!,0)+IF(EXACT(#REF!,"X"),#REF!,0)+IF(EXACT(#REF!,"X"),#REF!,0))</f>
        <v>#REF!</v>
      </c>
      <c r="BY80" s="34" t="e">
        <f>(#REF!+#REF!+#REF!+#REF!+#REF!)-(BY45+IF(EXACT(#REF!,"X"),#REF!,0)+IF(EXACT(#REF!,"X"),#REF!,0)+IF(EXACT(#REF!,"X"),#REF!,0)+IF(EXACT(#REF!,"X"),#REF!,0)+IF(EXACT(#REF!,"X"),#REF!,0))</f>
        <v>#REF!</v>
      </c>
      <c r="BZ80" s="34" t="e">
        <f>(#REF!+#REF!+#REF!+#REF!+#REF!)-(BZ45+IF(EXACT(#REF!,"X"),#REF!,0)+IF(EXACT(#REF!,"X"),#REF!,0)+IF(EXACT(#REF!,"X"),#REF!,0)+IF(EXACT(#REF!,"X"),#REF!,0)+IF(EXACT(#REF!,"X"),#REF!,0))</f>
        <v>#REF!</v>
      </c>
      <c r="CA80" s="34" t="e">
        <f>(#REF!+#REF!+#REF!+#REF!+#REF!)-(CA45+IF(EXACT(#REF!,"X"),#REF!,0)+IF(EXACT(#REF!,"X"),#REF!,0)+IF(EXACT(#REF!,"X"),#REF!,0)+IF(EXACT(#REF!,"X"),#REF!,0)+IF(EXACT(#REF!,"X"),#REF!,0))</f>
        <v>#REF!</v>
      </c>
      <c r="CB80" s="34" t="e">
        <f>(#REF!+#REF!+#REF!+#REF!+#REF!)-(CB45+IF(EXACT(#REF!,"X"),#REF!,0)+IF(EXACT(#REF!,"X"),#REF!,0)+IF(EXACT(#REF!,"X"),#REF!,0)+IF(EXACT(#REF!,"X"),#REF!,0)+IF(EXACT(#REF!,"X"),#REF!,0))</f>
        <v>#REF!</v>
      </c>
      <c r="CC80" s="34" t="e">
        <f>(#REF!+#REF!+#REF!+#REF!+#REF!)-(CC45+IF(EXACT(#REF!,"X"),#REF!,0)+IF(EXACT(#REF!,"X"),#REF!,0)+IF(EXACT(#REF!,"X"),#REF!,0)+IF(EXACT(#REF!,"X"),#REF!,0)+IF(EXACT(#REF!,"X"),#REF!,0))</f>
        <v>#REF!</v>
      </c>
      <c r="CD80" s="34" t="e">
        <f>(#REF!+#REF!+#REF!+#REF!+#REF!)-(CD45+IF(EXACT(#REF!,"X"),#REF!,0)+IF(EXACT(#REF!,"X"),#REF!,0)+IF(EXACT(#REF!,"X"),#REF!,0)+IF(EXACT(#REF!,"X"),#REF!,0)+IF(EXACT(#REF!,"X"),#REF!,0))</f>
        <v>#REF!</v>
      </c>
      <c r="CE80" s="34" t="e">
        <f>(#REF!+#REF!+#REF!+#REF!+#REF!)-(CE45+IF(EXACT(#REF!,"X"),#REF!,0)+IF(EXACT(#REF!,"X"),#REF!,0)+IF(EXACT(#REF!,"X"),#REF!,0)+IF(EXACT(#REF!,"X"),#REF!,0)+IF(EXACT(#REF!,"X"),#REF!,0))</f>
        <v>#REF!</v>
      </c>
      <c r="CF80" s="34" t="e">
        <f>(#REF!+#REF!+#REF!+#REF!+#REF!)-(CF45+IF(EXACT(#REF!,"X"),#REF!,0)+IF(EXACT(#REF!,"X"),#REF!,0)+IF(EXACT(#REF!,"X"),#REF!,0)+IF(EXACT(#REF!,"X"),#REF!,0)+IF(EXACT(#REF!,"X"),#REF!,0))</f>
        <v>#REF!</v>
      </c>
      <c r="CG80" s="34" t="e">
        <f>(#REF!+#REF!+#REF!+#REF!+#REF!)-(CG45+IF(EXACT(#REF!,"X"),#REF!,0)+IF(EXACT(#REF!,"X"),#REF!,0)+IF(EXACT(#REF!,"X"),#REF!,0)+IF(EXACT(#REF!,"X"),#REF!,0)+IF(EXACT(#REF!,"X"),#REF!,0))</f>
        <v>#REF!</v>
      </c>
      <c r="CH80" s="34" t="e">
        <f>(#REF!+#REF!+#REF!+#REF!+#REF!)-(CH45+IF(EXACT(#REF!,"X"),#REF!,0)+IF(EXACT(#REF!,"X"),#REF!,0)+IF(EXACT(#REF!,"X"),#REF!,0)+IF(EXACT(#REF!,"X"),#REF!,0)+IF(EXACT(#REF!,"X"),#REF!,0))</f>
        <v>#REF!</v>
      </c>
      <c r="CI80" s="34" t="e">
        <f>(#REF!+#REF!+#REF!+#REF!+#REF!)-(CI45+IF(EXACT(#REF!,"X"),#REF!,0)+IF(EXACT(#REF!,"X"),#REF!,0)+IF(EXACT(#REF!,"X"),#REF!,0)+IF(EXACT(#REF!,"X"),#REF!,0)+IF(EXACT(#REF!,"X"),#REF!,0))</f>
        <v>#REF!</v>
      </c>
      <c r="CJ80" s="34" t="e">
        <f>(#REF!+#REF!+#REF!+#REF!+#REF!)-(CJ45+IF(EXACT(#REF!,"X"),#REF!,0)+IF(EXACT(#REF!,"X"),#REF!,0)+IF(EXACT(#REF!,"X"),#REF!,0)+IF(EXACT(#REF!,"X"),#REF!,0)+IF(EXACT(#REF!,"X"),#REF!,0))</f>
        <v>#REF!</v>
      </c>
      <c r="CK80" s="34" t="e">
        <f>(#REF!+#REF!+#REF!+#REF!+#REF!)-(CK45+IF(EXACT(#REF!,"X"),#REF!,0)+IF(EXACT(#REF!,"X"),#REF!,0)+IF(EXACT(#REF!,"X"),#REF!,0)+IF(EXACT(#REF!,"X"),#REF!,0)+IF(EXACT(#REF!,"X"),#REF!,0))</f>
        <v>#REF!</v>
      </c>
      <c r="CL80" s="34" t="e">
        <f>(#REF!+#REF!+#REF!+#REF!+#REF!)-(CL45+IF(EXACT(#REF!,"X"),#REF!,0)+IF(EXACT(#REF!,"X"),#REF!,0)+IF(EXACT(#REF!,"X"),#REF!,0)+IF(EXACT(#REF!,"X"),#REF!,0)+IF(EXACT(#REF!,"X"),#REF!,0))</f>
        <v>#REF!</v>
      </c>
      <c r="CM80" s="34" t="e">
        <f>(#REF!+#REF!+#REF!+#REF!+#REF!)-(CM45+IF(EXACT(#REF!,"X"),#REF!,0)+IF(EXACT(#REF!,"X"),#REF!,0)+IF(EXACT(#REF!,"X"),#REF!,0)+IF(EXACT(#REF!,"X"),#REF!,0)+IF(EXACT(#REF!,"X"),#REF!,0))</f>
        <v>#REF!</v>
      </c>
      <c r="CN80" s="34" t="e">
        <f>(#REF!+#REF!+#REF!+#REF!+#REF!)-(CN45+IF(EXACT(#REF!,"X"),#REF!,0)+IF(EXACT(#REF!,"X"),#REF!,0)+IF(EXACT(#REF!,"X"),#REF!,0)+IF(EXACT(#REF!,"X"),#REF!,0)+IF(EXACT(#REF!,"X"),#REF!,0))</f>
        <v>#REF!</v>
      </c>
      <c r="CO80" s="34" t="e">
        <f>(#REF!+#REF!+#REF!+#REF!+#REF!)-(CO45+IF(EXACT(#REF!,"X"),#REF!,0)+IF(EXACT(#REF!,"X"),#REF!,0)+IF(EXACT(#REF!,"X"),#REF!,0)+IF(EXACT(#REF!,"X"),#REF!,0)+IF(EXACT(#REF!,"X"),#REF!,0))</f>
        <v>#REF!</v>
      </c>
      <c r="CP80" s="34" t="e">
        <f>(#REF!+#REF!+#REF!+#REF!+#REF!)-(CP45+IF(EXACT(#REF!,"X"),#REF!,0)+IF(EXACT(#REF!,"X"),#REF!,0)+IF(EXACT(#REF!,"X"),#REF!,0)+IF(EXACT(#REF!,"X"),#REF!,0)+IF(EXACT(#REF!,"X"),#REF!,0))</f>
        <v>#REF!</v>
      </c>
      <c r="CQ80" s="34" t="e">
        <f>(#REF!+#REF!+#REF!+#REF!+#REF!)-(CQ45+IF(EXACT(#REF!,"X"),#REF!,0)+IF(EXACT(#REF!,"X"),#REF!,0)+IF(EXACT(#REF!,"X"),#REF!,0)+IF(EXACT(#REF!,"X"),#REF!,0)+IF(EXACT(#REF!,"X"),#REF!,0))</f>
        <v>#REF!</v>
      </c>
      <c r="CR80" s="34" t="e">
        <f>(#REF!+#REF!+#REF!+#REF!+#REF!)-(CR45+IF(EXACT(#REF!,"X"),#REF!,0)+IF(EXACT(#REF!,"X"),#REF!,0)+IF(EXACT(#REF!,"X"),#REF!,0)+IF(EXACT(#REF!,"X"),#REF!,0)+IF(EXACT(#REF!,"X"),#REF!,0))</f>
        <v>#REF!</v>
      </c>
      <c r="CS80" s="34" t="e">
        <f>(#REF!+#REF!+#REF!+#REF!+#REF!)-(CS45+IF(EXACT(#REF!,"X"),#REF!,0)+IF(EXACT(#REF!,"X"),#REF!,0)+IF(EXACT(#REF!,"X"),#REF!,0)+IF(EXACT(#REF!,"X"),#REF!,0)+IF(EXACT(#REF!,"X"),#REF!,0))</f>
        <v>#REF!</v>
      </c>
      <c r="CT80" s="34" t="e">
        <f>(#REF!+#REF!+#REF!+#REF!+#REF!)-(CT45+IF(EXACT(#REF!,"X"),#REF!,0)+IF(EXACT(#REF!,"X"),#REF!,0)+IF(EXACT(#REF!,"X"),#REF!,0)+IF(EXACT(#REF!,"X"),#REF!,0)+IF(EXACT(#REF!,"X"),#REF!,0))</f>
        <v>#REF!</v>
      </c>
      <c r="CU80" s="34" t="e">
        <f>(#REF!+#REF!+#REF!+#REF!+#REF!)-(CU45+IF(EXACT(#REF!,"X"),#REF!,0)+IF(EXACT(#REF!,"X"),#REF!,0)+IF(EXACT(#REF!,"X"),#REF!,0)+IF(EXACT(#REF!,"X"),#REF!,0)+IF(EXACT(#REF!,"X"),#REF!,0))</f>
        <v>#REF!</v>
      </c>
      <c r="CV80" s="34" t="e">
        <f>(#REF!+#REF!+#REF!+#REF!+#REF!)-(CV45+IF(EXACT(#REF!,"X"),#REF!,0)+IF(EXACT(#REF!,"X"),#REF!,0)+IF(EXACT(#REF!,"X"),#REF!,0)+IF(EXACT(#REF!,"X"),#REF!,0)+IF(EXACT(#REF!,"X"),#REF!,0))</f>
        <v>#REF!</v>
      </c>
      <c r="CW80" s="34" t="e">
        <f>(#REF!+#REF!+#REF!+#REF!+#REF!)-(CW45+IF(EXACT(#REF!,"X"),#REF!,0)+IF(EXACT(#REF!,"X"),#REF!,0)+IF(EXACT(#REF!,"X"),#REF!,0)+IF(EXACT(#REF!,"X"),#REF!,0)+IF(EXACT(#REF!,"X"),#REF!,0))</f>
        <v>#REF!</v>
      </c>
      <c r="CX80" s="34" t="e">
        <f>(#REF!+#REF!+#REF!+#REF!+#REF!)-(CX45+IF(EXACT(#REF!,"X"),#REF!,0)+IF(EXACT(#REF!,"X"),#REF!,0)+IF(EXACT(#REF!,"X"),#REF!,0)+IF(EXACT(#REF!,"X"),#REF!,0)+IF(EXACT(#REF!,"X"),#REF!,0))</f>
        <v>#REF!</v>
      </c>
      <c r="CY80" s="34" t="e">
        <f>(#REF!+#REF!+#REF!+#REF!+#REF!)-(CY45+IF(EXACT(#REF!,"X"),#REF!,0)+IF(EXACT(#REF!,"X"),#REF!,0)+IF(EXACT(#REF!,"X"),#REF!,0)+IF(EXACT(#REF!,"X"),#REF!,0)+IF(EXACT(#REF!,"X"),#REF!,0))</f>
        <v>#REF!</v>
      </c>
      <c r="CZ80" s="34" t="e">
        <f>(#REF!+#REF!+#REF!+#REF!+#REF!)-(CZ45+IF(EXACT(#REF!,"X"),#REF!,0)+IF(EXACT(#REF!,"X"),#REF!,0)+IF(EXACT(#REF!,"X"),#REF!,0)+IF(EXACT(#REF!,"X"),#REF!,0)+IF(EXACT(#REF!,"X"),#REF!,0))</f>
        <v>#REF!</v>
      </c>
      <c r="DA80" s="34" t="e">
        <f>(#REF!+#REF!+#REF!+#REF!+#REF!)-(DA45+IF(EXACT(#REF!,"X"),#REF!,0)+IF(EXACT(#REF!,"X"),#REF!,0)+IF(EXACT(#REF!,"X"),#REF!,0)+IF(EXACT(#REF!,"X"),#REF!,0)+IF(EXACT(#REF!,"X"),#REF!,0))</f>
        <v>#REF!</v>
      </c>
      <c r="DB80" s="34" t="e">
        <f>(#REF!+#REF!+#REF!+#REF!+#REF!)-(DB45+IF(EXACT(#REF!,"X"),#REF!,0)+IF(EXACT(#REF!,"X"),#REF!,0)+IF(EXACT(#REF!,"X"),#REF!,0)+IF(EXACT(#REF!,"X"),#REF!,0)+IF(EXACT(#REF!,"X"),#REF!,0))</f>
        <v>#REF!</v>
      </c>
      <c r="DC80" s="34" t="e">
        <f>(#REF!+#REF!+#REF!+#REF!+#REF!)-(DC45+IF(EXACT(#REF!,"X"),#REF!,0)+IF(EXACT(#REF!,"X"),#REF!,0)+IF(EXACT(#REF!,"X"),#REF!,0)+IF(EXACT(#REF!,"X"),#REF!,0)+IF(EXACT(#REF!,"X"),#REF!,0))</f>
        <v>#REF!</v>
      </c>
      <c r="DD80" s="34" t="e">
        <f>(#REF!+#REF!+#REF!+#REF!+#REF!)-(DD45+IF(EXACT(#REF!,"X"),#REF!,0)+IF(EXACT(#REF!,"X"),#REF!,0)+IF(EXACT(#REF!,"X"),#REF!,0)+IF(EXACT(#REF!,"X"),#REF!,0)+IF(EXACT(#REF!,"X"),#REF!,0))</f>
        <v>#REF!</v>
      </c>
      <c r="DE80" s="34" t="e">
        <f>(#REF!+#REF!+#REF!+#REF!+#REF!)-(DE45+IF(EXACT(#REF!,"X"),#REF!,0)+IF(EXACT(#REF!,"X"),#REF!,0)+IF(EXACT(#REF!,"X"),#REF!,0)+IF(EXACT(#REF!,"X"),#REF!,0)+IF(EXACT(#REF!,"X"),#REF!,0))</f>
        <v>#REF!</v>
      </c>
      <c r="DF80" s="34" t="e">
        <f>(#REF!+#REF!+#REF!+#REF!+#REF!)-(DF45+IF(EXACT(#REF!,"X"),#REF!,0)+IF(EXACT(#REF!,"X"),#REF!,0)+IF(EXACT(#REF!,"X"),#REF!,0)+IF(EXACT(#REF!,"X"),#REF!,0)+IF(EXACT(#REF!,"X"),#REF!,0))</f>
        <v>#REF!</v>
      </c>
      <c r="DG80" s="34" t="e">
        <f>(#REF!+#REF!+#REF!+#REF!+#REF!)-(DG45+IF(EXACT(#REF!,"X"),#REF!,0)+IF(EXACT(#REF!,"X"),#REF!,0)+IF(EXACT(#REF!,"X"),#REF!,0)+IF(EXACT(#REF!,"X"),#REF!,0)+IF(EXACT(#REF!,"X"),#REF!,0))</f>
        <v>#REF!</v>
      </c>
      <c r="DH80" s="34" t="e">
        <f>(#REF!+#REF!+#REF!+#REF!+#REF!)-(DH45+IF(EXACT(#REF!,"X"),#REF!,0)+IF(EXACT(#REF!,"X"),#REF!,0)+IF(EXACT(#REF!,"X"),#REF!,0)+IF(EXACT(#REF!,"X"),#REF!,0)+IF(EXACT(#REF!,"X"),#REF!,0))</f>
        <v>#REF!</v>
      </c>
      <c r="DI80" s="34" t="e">
        <f>(#REF!+#REF!+#REF!+#REF!+#REF!)-(DI45+IF(EXACT(#REF!,"X"),#REF!,0)+IF(EXACT(#REF!,"X"),#REF!,0)+IF(EXACT(#REF!,"X"),#REF!,0)+IF(EXACT(#REF!,"X"),#REF!,0)+IF(EXACT(#REF!,"X"),#REF!,0))</f>
        <v>#REF!</v>
      </c>
      <c r="DJ80" s="34" t="e">
        <f>(#REF!+#REF!+#REF!+#REF!+#REF!)-(DJ45+IF(EXACT(#REF!,"X"),#REF!,0)+IF(EXACT(#REF!,"X"),#REF!,0)+IF(EXACT(#REF!,"X"),#REF!,0)+IF(EXACT(#REF!,"X"),#REF!,0)+IF(EXACT(#REF!,"X"),#REF!,0))</f>
        <v>#REF!</v>
      </c>
      <c r="DK80" s="34" t="e">
        <f>(#REF!+#REF!+#REF!+#REF!+#REF!)-(DK45+IF(EXACT(#REF!,"X"),#REF!,0)+IF(EXACT(#REF!,"X"),#REF!,0)+IF(EXACT(#REF!,"X"),#REF!,0)+IF(EXACT(#REF!,"X"),#REF!,0)+IF(EXACT(#REF!,"X"),#REF!,0))</f>
        <v>#REF!</v>
      </c>
      <c r="DL80" s="34" t="e">
        <f>(#REF!+#REF!+#REF!+#REF!+#REF!)-(DL45+IF(EXACT(#REF!,"X"),#REF!,0)+IF(EXACT(#REF!,"X"),#REF!,0)+IF(EXACT(#REF!,"X"),#REF!,0)+IF(EXACT(#REF!,"X"),#REF!,0)+IF(EXACT(#REF!,"X"),#REF!,0))</f>
        <v>#REF!</v>
      </c>
      <c r="DM80" s="34" t="e">
        <f>(#REF!+#REF!+#REF!+#REF!+#REF!)-(DM45+IF(EXACT(#REF!,"X"),#REF!,0)+IF(EXACT(#REF!,"X"),#REF!,0)+IF(EXACT(#REF!,"X"),#REF!,0)+IF(EXACT(#REF!,"X"),#REF!,0)+IF(EXACT(#REF!,"X"),#REF!,0))</f>
        <v>#REF!</v>
      </c>
      <c r="DN80" s="34" t="e">
        <f>(#REF!+#REF!+#REF!+#REF!+#REF!)-(DN45+IF(EXACT(#REF!,"X"),#REF!,0)+IF(EXACT(#REF!,"X"),#REF!,0)+IF(EXACT(#REF!,"X"),#REF!,0)+IF(EXACT(#REF!,"X"),#REF!,0)+IF(EXACT(#REF!,"X"),#REF!,0))</f>
        <v>#REF!</v>
      </c>
      <c r="DO80" s="34" t="e">
        <f>(#REF!+#REF!+#REF!+#REF!+#REF!)-(DO45+IF(EXACT(#REF!,"X"),#REF!,0)+IF(EXACT(#REF!,"X"),#REF!,0)+IF(EXACT(#REF!,"X"),#REF!,0)+IF(EXACT(#REF!,"X"),#REF!,0)+IF(EXACT(#REF!,"X"),#REF!,0))</f>
        <v>#REF!</v>
      </c>
      <c r="DP80" s="34" t="e">
        <f>(#REF!+#REF!+#REF!+#REF!+#REF!)-(DP45+IF(EXACT(#REF!,"X"),#REF!,0)+IF(EXACT(#REF!,"X"),#REF!,0)+IF(EXACT(#REF!,"X"),#REF!,0)+IF(EXACT(#REF!,"X"),#REF!,0)+IF(EXACT(#REF!,"X"),#REF!,0))</f>
        <v>#REF!</v>
      </c>
      <c r="DQ80" s="34" t="e">
        <f>(#REF!+#REF!+#REF!+#REF!+#REF!)-(DQ45+IF(EXACT(#REF!,"X"),#REF!,0)+IF(EXACT(#REF!,"X"),#REF!,0)+IF(EXACT(#REF!,"X"),#REF!,0)+IF(EXACT(#REF!,"X"),#REF!,0)+IF(EXACT(#REF!,"X"),#REF!,0))</f>
        <v>#REF!</v>
      </c>
      <c r="DR80" s="34" t="e">
        <f>(#REF!+#REF!+#REF!+#REF!+#REF!)-(DR45+IF(EXACT(#REF!,"X"),#REF!,0)+IF(EXACT(#REF!,"X"),#REF!,0)+IF(EXACT(#REF!,"X"),#REF!,0)+IF(EXACT(#REF!,"X"),#REF!,0)+IF(EXACT(#REF!,"X"),#REF!,0))</f>
        <v>#REF!</v>
      </c>
      <c r="DS80" s="34" t="e">
        <f>(#REF!+#REF!+#REF!+#REF!+#REF!)-(DS45+IF(EXACT(#REF!,"X"),#REF!,0)+IF(EXACT(#REF!,"X"),#REF!,0)+IF(EXACT(#REF!,"X"),#REF!,0)+IF(EXACT(#REF!,"X"),#REF!,0)+IF(EXACT(#REF!,"X"),#REF!,0))</f>
        <v>#REF!</v>
      </c>
      <c r="DT80" s="34" t="e">
        <f>(#REF!+#REF!+#REF!+#REF!+#REF!)-(DT45+IF(EXACT(#REF!,"X"),#REF!,0)+IF(EXACT(#REF!,"X"),#REF!,0)+IF(EXACT(#REF!,"X"),#REF!,0)+IF(EXACT(#REF!,"X"),#REF!,0)+IF(EXACT(#REF!,"X"),#REF!,0))</f>
        <v>#REF!</v>
      </c>
      <c r="DU80" s="34" t="e">
        <f>(#REF!+#REF!+#REF!+#REF!+#REF!)-(DU45+IF(EXACT(#REF!,"X"),#REF!,0)+IF(EXACT(#REF!,"X"),#REF!,0)+IF(EXACT(#REF!,"X"),#REF!,0)+IF(EXACT(#REF!,"X"),#REF!,0)+IF(EXACT(#REF!,"X"),#REF!,0))</f>
        <v>#REF!</v>
      </c>
      <c r="DV80" s="34" t="e">
        <f>(#REF!+#REF!+#REF!+#REF!+#REF!)-(DV45+IF(EXACT(#REF!,"X"),#REF!,0)+IF(EXACT(#REF!,"X"),#REF!,0)+IF(EXACT(#REF!,"X"),#REF!,0)+IF(EXACT(#REF!,"X"),#REF!,0)+IF(EXACT(#REF!,"X"),#REF!,0))</f>
        <v>#REF!</v>
      </c>
      <c r="DW80" s="34" t="e">
        <f>(#REF!+#REF!+#REF!+#REF!+#REF!)-(DW45+IF(EXACT(#REF!,"X"),#REF!,0)+IF(EXACT(#REF!,"X"),#REF!,0)+IF(EXACT(#REF!,"X"),#REF!,0)+IF(EXACT(#REF!,"X"),#REF!,0)+IF(EXACT(#REF!,"X"),#REF!,0))</f>
        <v>#REF!</v>
      </c>
      <c r="DX80" s="34" t="e">
        <f>(#REF!+#REF!+#REF!+#REF!+#REF!)-(DX45+IF(EXACT(#REF!,"X"),#REF!,0)+IF(EXACT(#REF!,"X"),#REF!,0)+IF(EXACT(#REF!,"X"),#REF!,0)+IF(EXACT(#REF!,"X"),#REF!,0)+IF(EXACT(#REF!,"X"),#REF!,0))</f>
        <v>#REF!</v>
      </c>
      <c r="DY80" s="34" t="e">
        <f>(#REF!+#REF!+#REF!+#REF!+#REF!)-(DY45+IF(EXACT(#REF!,"X"),#REF!,0)+IF(EXACT(#REF!,"X"),#REF!,0)+IF(EXACT(#REF!,"X"),#REF!,0)+IF(EXACT(#REF!,"X"),#REF!,0)+IF(EXACT(#REF!,"X"),#REF!,0))</f>
        <v>#REF!</v>
      </c>
      <c r="DZ80" s="34" t="e">
        <f>(#REF!+#REF!+#REF!+#REF!+#REF!)-(DZ45+IF(EXACT(#REF!,"X"),#REF!,0)+IF(EXACT(#REF!,"X"),#REF!,0)+IF(EXACT(#REF!,"X"),#REF!,0)+IF(EXACT(#REF!,"X"),#REF!,0)+IF(EXACT(#REF!,"X"),#REF!,0))</f>
        <v>#REF!</v>
      </c>
      <c r="EA80" s="34" t="e">
        <f>(#REF!+#REF!+#REF!+#REF!+#REF!)-(EA45+IF(EXACT(#REF!,"X"),#REF!,0)+IF(EXACT(#REF!,"X"),#REF!,0)+IF(EXACT(#REF!,"X"),#REF!,0)+IF(EXACT(#REF!,"X"),#REF!,0)+IF(EXACT(#REF!,"X"),#REF!,0))</f>
        <v>#REF!</v>
      </c>
      <c r="EB80" s="34" t="e">
        <f>(#REF!+#REF!+#REF!+#REF!+#REF!)-(EB45+IF(EXACT(#REF!,"X"),#REF!,0)+IF(EXACT(#REF!,"X"),#REF!,0)+IF(EXACT(#REF!,"X"),#REF!,0)+IF(EXACT(#REF!,"X"),#REF!,0)+IF(EXACT(#REF!,"X"),#REF!,0))</f>
        <v>#REF!</v>
      </c>
      <c r="EC80" s="34" t="e">
        <f>(#REF!+#REF!+#REF!+#REF!+#REF!)-(EC45+IF(EXACT(#REF!,"X"),#REF!,0)+IF(EXACT(#REF!,"X"),#REF!,0)+IF(EXACT(#REF!,"X"),#REF!,0)+IF(EXACT(#REF!,"X"),#REF!,0)+IF(EXACT(#REF!,"X"),#REF!,0))</f>
        <v>#REF!</v>
      </c>
      <c r="ED80" s="34" t="e">
        <f>(#REF!+#REF!+#REF!+#REF!+#REF!)-(ED45+IF(EXACT(#REF!,"X"),#REF!,0)+IF(EXACT(#REF!,"X"),#REF!,0)+IF(EXACT(#REF!,"X"),#REF!,0)+IF(EXACT(#REF!,"X"),#REF!,0)+IF(EXACT(#REF!,"X"),#REF!,0))</f>
        <v>#REF!</v>
      </c>
      <c r="EE80" s="34" t="e">
        <f>(#REF!+#REF!+#REF!+#REF!+#REF!)-(EE45+IF(EXACT(#REF!,"X"),#REF!,0)+IF(EXACT(#REF!,"X"),#REF!,0)+IF(EXACT(#REF!,"X"),#REF!,0)+IF(EXACT(#REF!,"X"),#REF!,0)+IF(EXACT(#REF!,"X"),#REF!,0))</f>
        <v>#REF!</v>
      </c>
      <c r="EF80" s="34" t="e">
        <f>(#REF!+#REF!+#REF!+#REF!+#REF!)-(EF45+IF(EXACT(#REF!,"X"),#REF!,0)+IF(EXACT(#REF!,"X"),#REF!,0)+IF(EXACT(#REF!,"X"),#REF!,0)+IF(EXACT(#REF!,"X"),#REF!,0)+IF(EXACT(#REF!,"X"),#REF!,0))</f>
        <v>#REF!</v>
      </c>
      <c r="EG80" s="34" t="e">
        <f>(#REF!+#REF!+#REF!+#REF!+#REF!)-(EG45+IF(EXACT(#REF!,"X"),#REF!,0)+IF(EXACT(#REF!,"X"),#REF!,0)+IF(EXACT(#REF!,"X"),#REF!,0)+IF(EXACT(#REF!,"X"),#REF!,0)+IF(EXACT(#REF!,"X"),#REF!,0))</f>
        <v>#REF!</v>
      </c>
      <c r="EH80" s="34" t="e">
        <f>(#REF!+#REF!+#REF!+#REF!+#REF!)-(EH45+IF(EXACT(#REF!,"X"),#REF!,0)+IF(EXACT(#REF!,"X"),#REF!,0)+IF(EXACT(#REF!,"X"),#REF!,0)+IF(EXACT(#REF!,"X"),#REF!,0)+IF(EXACT(#REF!,"X"),#REF!,0))</f>
        <v>#REF!</v>
      </c>
      <c r="EI80" s="34" t="e">
        <f>(#REF!+#REF!+#REF!+#REF!+#REF!)-(EI45+IF(EXACT(#REF!,"X"),#REF!,0)+IF(EXACT(#REF!,"X"),#REF!,0)+IF(EXACT(#REF!,"X"),#REF!,0)+IF(EXACT(#REF!,"X"),#REF!,0)+IF(EXACT(#REF!,"X"),#REF!,0))</f>
        <v>#REF!</v>
      </c>
      <c r="EJ80" s="34" t="e">
        <f>(#REF!+#REF!+#REF!+#REF!+#REF!)-(EJ45+IF(EXACT(#REF!,"X"),#REF!,0)+IF(EXACT(#REF!,"X"),#REF!,0)+IF(EXACT(#REF!,"X"),#REF!,0)+IF(EXACT(#REF!,"X"),#REF!,0)+IF(EXACT(#REF!,"X"),#REF!,0))</f>
        <v>#REF!</v>
      </c>
      <c r="EK80" s="34" t="e">
        <f>(#REF!+#REF!+#REF!+#REF!+#REF!)-(EK45+IF(EXACT(#REF!,"X"),#REF!,0)+IF(EXACT(#REF!,"X"),#REF!,0)+IF(EXACT(#REF!,"X"),#REF!,0)+IF(EXACT(#REF!,"X"),#REF!,0)+IF(EXACT(#REF!,"X"),#REF!,0))</f>
        <v>#REF!</v>
      </c>
      <c r="EL80" s="34" t="e">
        <f>(#REF!+#REF!+#REF!+#REF!+#REF!)-(EL45+IF(EXACT(#REF!,"X"),#REF!,0)+IF(EXACT(#REF!,"X"),#REF!,0)+IF(EXACT(#REF!,"X"),#REF!,0)+IF(EXACT(#REF!,"X"),#REF!,0)+IF(EXACT(#REF!,"X"),#REF!,0))</f>
        <v>#REF!</v>
      </c>
      <c r="EM80" s="34" t="e">
        <f>(#REF!+#REF!+#REF!+#REF!+#REF!)-(EM45+IF(EXACT(#REF!,"X"),#REF!,0)+IF(EXACT(#REF!,"X"),#REF!,0)+IF(EXACT(#REF!,"X"),#REF!,0)+IF(EXACT(#REF!,"X"),#REF!,0)+IF(EXACT(#REF!,"X"),#REF!,0))</f>
        <v>#REF!</v>
      </c>
      <c r="EN80" s="34" t="e">
        <f>(#REF!+#REF!+#REF!+#REF!+#REF!)-(EN45+IF(EXACT(#REF!,"X"),#REF!,0)+IF(EXACT(#REF!,"X"),#REF!,0)+IF(EXACT(#REF!,"X"),#REF!,0)+IF(EXACT(#REF!,"X"),#REF!,0)+IF(EXACT(#REF!,"X"),#REF!,0))</f>
        <v>#REF!</v>
      </c>
      <c r="EO80" s="34" t="e">
        <f>(#REF!+#REF!+#REF!+#REF!+#REF!)-(EO45+IF(EXACT(#REF!,"X"),#REF!,0)+IF(EXACT(#REF!,"X"),#REF!,0)+IF(EXACT(#REF!,"X"),#REF!,0)+IF(EXACT(#REF!,"X"),#REF!,0)+IF(EXACT(#REF!,"X"),#REF!,0))</f>
        <v>#REF!</v>
      </c>
      <c r="EP80" s="34" t="e">
        <f>(#REF!+#REF!+#REF!+#REF!+#REF!)-(EP45+IF(EXACT(#REF!,"X"),#REF!,0)+IF(EXACT(#REF!,"X"),#REF!,0)+IF(EXACT(#REF!,"X"),#REF!,0)+IF(EXACT(#REF!,"X"),#REF!,0)+IF(EXACT(#REF!,"X"),#REF!,0))</f>
        <v>#REF!</v>
      </c>
      <c r="EQ80" s="34" t="e">
        <f>(#REF!+#REF!+#REF!+#REF!+#REF!)-(EQ45+IF(EXACT(#REF!,"X"),#REF!,0)+IF(EXACT(#REF!,"X"),#REF!,0)+IF(EXACT(#REF!,"X"),#REF!,0)+IF(EXACT(#REF!,"X"),#REF!,0)+IF(EXACT(#REF!,"X"),#REF!,0))</f>
        <v>#REF!</v>
      </c>
      <c r="ER80" s="34" t="e">
        <f>(#REF!+#REF!+#REF!+#REF!+#REF!)-(ER45+IF(EXACT(#REF!,"X"),#REF!,0)+IF(EXACT(#REF!,"X"),#REF!,0)+IF(EXACT(#REF!,"X"),#REF!,0)+IF(EXACT(#REF!,"X"),#REF!,0)+IF(EXACT(#REF!,"X"),#REF!,0))</f>
        <v>#REF!</v>
      </c>
      <c r="ES80" s="34" t="e">
        <f>(#REF!+#REF!+#REF!+#REF!+#REF!)-(ES45+IF(EXACT(#REF!,"X"),#REF!,0)+IF(EXACT(#REF!,"X"),#REF!,0)+IF(EXACT(#REF!,"X"),#REF!,0)+IF(EXACT(#REF!,"X"),#REF!,0)+IF(EXACT(#REF!,"X"),#REF!,0))</f>
        <v>#REF!</v>
      </c>
      <c r="ET80" s="34" t="e">
        <f>(#REF!+#REF!+#REF!+#REF!+#REF!)-(ET45+IF(EXACT(#REF!,"X"),#REF!,0)+IF(EXACT(#REF!,"X"),#REF!,0)+IF(EXACT(#REF!,"X"),#REF!,0)+IF(EXACT(#REF!,"X"),#REF!,0)+IF(EXACT(#REF!,"X"),#REF!,0))</f>
        <v>#REF!</v>
      </c>
      <c r="EU80" s="34" t="e">
        <f>(#REF!+#REF!+#REF!+#REF!+#REF!)-(EU45+IF(EXACT(#REF!,"X"),#REF!,0)+IF(EXACT(#REF!,"X"),#REF!,0)+IF(EXACT(#REF!,"X"),#REF!,0)+IF(EXACT(#REF!,"X"),#REF!,0)+IF(EXACT(#REF!,"X"),#REF!,0))</f>
        <v>#REF!</v>
      </c>
      <c r="EV80" s="34" t="e">
        <f>(#REF!+#REF!+#REF!+#REF!+#REF!)-(EV45+IF(EXACT(#REF!,"X"),#REF!,0)+IF(EXACT(#REF!,"X"),#REF!,0)+IF(EXACT(#REF!,"X"),#REF!,0)+IF(EXACT(#REF!,"X"),#REF!,0)+IF(EXACT(#REF!,"X"),#REF!,0))</f>
        <v>#REF!</v>
      </c>
      <c r="EW80" s="34" t="e">
        <f>(#REF!+#REF!+#REF!+#REF!+#REF!)-(EW45+IF(EXACT(#REF!,"X"),#REF!,0)+IF(EXACT(#REF!,"X"),#REF!,0)+IF(EXACT(#REF!,"X"),#REF!,0)+IF(EXACT(#REF!,"X"),#REF!,0)+IF(EXACT(#REF!,"X"),#REF!,0))</f>
        <v>#REF!</v>
      </c>
      <c r="EX80" s="34" t="e">
        <f>(#REF!+#REF!+#REF!+#REF!+#REF!)-(EX45+IF(EXACT(#REF!,"X"),#REF!,0)+IF(EXACT(#REF!,"X"),#REF!,0)+IF(EXACT(#REF!,"X"),#REF!,0)+IF(EXACT(#REF!,"X"),#REF!,0)+IF(EXACT(#REF!,"X"),#REF!,0))</f>
        <v>#REF!</v>
      </c>
      <c r="EY80" s="34" t="e">
        <f>(#REF!+#REF!+#REF!+#REF!+#REF!)-(EY45+IF(EXACT(#REF!,"X"),#REF!,0)+IF(EXACT(#REF!,"X"),#REF!,0)+IF(EXACT(#REF!,"X"),#REF!,0)+IF(EXACT(#REF!,"X"),#REF!,0)+IF(EXACT(#REF!,"X"),#REF!,0))</f>
        <v>#REF!</v>
      </c>
      <c r="EZ80" s="34" t="e">
        <f>(#REF!+#REF!+#REF!+#REF!+#REF!)-(EZ45+IF(EXACT(#REF!,"X"),#REF!,0)+IF(EXACT(#REF!,"X"),#REF!,0)+IF(EXACT(#REF!,"X"),#REF!,0)+IF(EXACT(#REF!,"X"),#REF!,0)+IF(EXACT(#REF!,"X"),#REF!,0))</f>
        <v>#REF!</v>
      </c>
      <c r="FA80" s="34" t="e">
        <f>(#REF!+#REF!+#REF!+#REF!+#REF!)-(FA45+IF(EXACT(#REF!,"X"),#REF!,0)+IF(EXACT(#REF!,"X"),#REF!,0)+IF(EXACT(#REF!,"X"),#REF!,0)+IF(EXACT(#REF!,"X"),#REF!,0)+IF(EXACT(#REF!,"X"),#REF!,0))</f>
        <v>#REF!</v>
      </c>
      <c r="FB80" s="34" t="e">
        <f>(#REF!+#REF!+#REF!+#REF!+#REF!)-(FB45+IF(EXACT(#REF!,"X"),#REF!,0)+IF(EXACT(#REF!,"X"),#REF!,0)+IF(EXACT(#REF!,"X"),#REF!,0)+IF(EXACT(#REF!,"X"),#REF!,0)+IF(EXACT(#REF!,"X"),#REF!,0))</f>
        <v>#REF!</v>
      </c>
      <c r="FC80" s="34" t="e">
        <f>(#REF!+#REF!+#REF!+#REF!+#REF!)-(FC45+IF(EXACT(#REF!,"X"),#REF!,0)+IF(EXACT(#REF!,"X"),#REF!,0)+IF(EXACT(#REF!,"X"),#REF!,0)+IF(EXACT(#REF!,"X"),#REF!,0)+IF(EXACT(#REF!,"X"),#REF!,0))</f>
        <v>#REF!</v>
      </c>
      <c r="FD80" s="34" t="e">
        <f>(#REF!+#REF!+#REF!+#REF!+#REF!)-(FD45+IF(EXACT(#REF!,"X"),#REF!,0)+IF(EXACT(#REF!,"X"),#REF!,0)+IF(EXACT(#REF!,"X"),#REF!,0)+IF(EXACT(#REF!,"X"),#REF!,0)+IF(EXACT(#REF!,"X"),#REF!,0))</f>
        <v>#REF!</v>
      </c>
      <c r="FE80" s="34" t="e">
        <f>(#REF!+#REF!+#REF!+#REF!+#REF!)-(FE45+IF(EXACT(#REF!,"X"),#REF!,0)+IF(EXACT(#REF!,"X"),#REF!,0)+IF(EXACT(#REF!,"X"),#REF!,0)+IF(EXACT(#REF!,"X"),#REF!,0)+IF(EXACT(#REF!,"X"),#REF!,0))</f>
        <v>#REF!</v>
      </c>
      <c r="FF80" s="34" t="e">
        <f>(#REF!+#REF!+#REF!+#REF!+#REF!)-(FF45+IF(EXACT(#REF!,"X"),#REF!,0)+IF(EXACT(#REF!,"X"),#REF!,0)+IF(EXACT(#REF!,"X"),#REF!,0)+IF(EXACT(#REF!,"X"),#REF!,0)+IF(EXACT(#REF!,"X"),#REF!,0))</f>
        <v>#REF!</v>
      </c>
      <c r="FG80" s="34" t="e">
        <f>(#REF!+#REF!+#REF!+#REF!+#REF!)-(FG45+IF(EXACT(#REF!,"X"),#REF!,0)+IF(EXACT(#REF!,"X"),#REF!,0)+IF(EXACT(#REF!,"X"),#REF!,0)+IF(EXACT(#REF!,"X"),#REF!,0)+IF(EXACT(#REF!,"X"),#REF!,0))</f>
        <v>#REF!</v>
      </c>
      <c r="FH80" s="34" t="e">
        <f>(#REF!+#REF!+#REF!+#REF!+#REF!)-(FH45+IF(EXACT(#REF!,"X"),#REF!,0)+IF(EXACT(#REF!,"X"),#REF!,0)+IF(EXACT(#REF!,"X"),#REF!,0)+IF(EXACT(#REF!,"X"),#REF!,0)+IF(EXACT(#REF!,"X"),#REF!,0))</f>
        <v>#REF!</v>
      </c>
      <c r="FI80" s="34" t="e">
        <f>(#REF!+#REF!+#REF!+#REF!+#REF!)-(FI45+IF(EXACT(#REF!,"X"),#REF!,0)+IF(EXACT(#REF!,"X"),#REF!,0)+IF(EXACT(#REF!,"X"),#REF!,0)+IF(EXACT(#REF!,"X"),#REF!,0)+IF(EXACT(#REF!,"X"),#REF!,0))</f>
        <v>#REF!</v>
      </c>
      <c r="FJ80" s="34" t="e">
        <f>(#REF!+#REF!+#REF!+#REF!+#REF!)-(FJ45+IF(EXACT(#REF!,"X"),#REF!,0)+IF(EXACT(#REF!,"X"),#REF!,0)+IF(EXACT(#REF!,"X"),#REF!,0)+IF(EXACT(#REF!,"X"),#REF!,0)+IF(EXACT(#REF!,"X"),#REF!,0))</f>
        <v>#REF!</v>
      </c>
      <c r="FK80" s="34" t="e">
        <f>(#REF!+#REF!+#REF!+#REF!+#REF!)-(FK45+IF(EXACT(#REF!,"X"),#REF!,0)+IF(EXACT(#REF!,"X"),#REF!,0)+IF(EXACT(#REF!,"X"),#REF!,0)+IF(EXACT(#REF!,"X"),#REF!,0)+IF(EXACT(#REF!,"X"),#REF!,0))</f>
        <v>#REF!</v>
      </c>
      <c r="FL80" s="34" t="e">
        <f>(#REF!+#REF!+#REF!+#REF!+#REF!)-(FL45+IF(EXACT(#REF!,"X"),#REF!,0)+IF(EXACT(#REF!,"X"),#REF!,0)+IF(EXACT(#REF!,"X"),#REF!,0)+IF(EXACT(#REF!,"X"),#REF!,0)+IF(EXACT(#REF!,"X"),#REF!,0))</f>
        <v>#REF!</v>
      </c>
      <c r="FM80" s="34" t="e">
        <f>(#REF!+#REF!+#REF!+#REF!+#REF!)-(FM45+IF(EXACT(#REF!,"X"),#REF!,0)+IF(EXACT(#REF!,"X"),#REF!,0)+IF(EXACT(#REF!,"X"),#REF!,0)+IF(EXACT(#REF!,"X"),#REF!,0)+IF(EXACT(#REF!,"X"),#REF!,0))</f>
        <v>#REF!</v>
      </c>
      <c r="FN80" s="34" t="e">
        <f>(#REF!+#REF!+#REF!+#REF!+#REF!)-(FN45+IF(EXACT(#REF!,"X"),#REF!,0)+IF(EXACT(#REF!,"X"),#REF!,0)+IF(EXACT(#REF!,"X"),#REF!,0)+IF(EXACT(#REF!,"X"),#REF!,0)+IF(EXACT(#REF!,"X"),#REF!,0))</f>
        <v>#REF!</v>
      </c>
      <c r="FO80" s="34" t="e">
        <f>(#REF!+#REF!+#REF!+#REF!+#REF!)-(FO45+IF(EXACT(#REF!,"X"),#REF!,0)+IF(EXACT(#REF!,"X"),#REF!,0)+IF(EXACT(#REF!,"X"),#REF!,0)+IF(EXACT(#REF!,"X"),#REF!,0)+IF(EXACT(#REF!,"X"),#REF!,0))</f>
        <v>#REF!</v>
      </c>
      <c r="FP80" s="34" t="e">
        <f>(#REF!+#REF!+#REF!+#REF!+#REF!)-(FP45+IF(EXACT(#REF!,"X"),#REF!,0)+IF(EXACT(#REF!,"X"),#REF!,0)+IF(EXACT(#REF!,"X"),#REF!,0)+IF(EXACT(#REF!,"X"),#REF!,0)+IF(EXACT(#REF!,"X"),#REF!,0))</f>
        <v>#REF!</v>
      </c>
      <c r="FQ80" s="34" t="e">
        <f>(#REF!+#REF!+#REF!+#REF!+#REF!)-(FQ45+IF(EXACT(#REF!,"X"),#REF!,0)+IF(EXACT(#REF!,"X"),#REF!,0)+IF(EXACT(#REF!,"X"),#REF!,0)+IF(EXACT(#REF!,"X"),#REF!,0)+IF(EXACT(#REF!,"X"),#REF!,0))</f>
        <v>#REF!</v>
      </c>
      <c r="FR80" s="34" t="e">
        <f>(#REF!+#REF!+#REF!+#REF!+#REF!)-(FR45+IF(EXACT(#REF!,"X"),#REF!,0)+IF(EXACT(#REF!,"X"),#REF!,0)+IF(EXACT(#REF!,"X"),#REF!,0)+IF(EXACT(#REF!,"X"),#REF!,0)+IF(EXACT(#REF!,"X"),#REF!,0))</f>
        <v>#REF!</v>
      </c>
      <c r="FS80" s="34" t="e">
        <f>(#REF!+#REF!+#REF!+#REF!+#REF!)-(FS45+IF(EXACT(#REF!,"X"),#REF!,0)+IF(EXACT(#REF!,"X"),#REF!,0)+IF(EXACT(#REF!,"X"),#REF!,0)+IF(EXACT(#REF!,"X"),#REF!,0)+IF(EXACT(#REF!,"X"),#REF!,0))</f>
        <v>#REF!</v>
      </c>
      <c r="FT80" s="34" t="e">
        <f>(#REF!+#REF!+#REF!+#REF!+#REF!)-(FT45+IF(EXACT(#REF!,"X"),#REF!,0)+IF(EXACT(#REF!,"X"),#REF!,0)+IF(EXACT(#REF!,"X"),#REF!,0)+IF(EXACT(#REF!,"X"),#REF!,0)+IF(EXACT(#REF!,"X"),#REF!,0))</f>
        <v>#REF!</v>
      </c>
      <c r="FU80" s="34" t="e">
        <f>(#REF!+#REF!+#REF!+#REF!+#REF!)-(FU45+IF(EXACT(#REF!,"X"),#REF!,0)+IF(EXACT(#REF!,"X"),#REF!,0)+IF(EXACT(#REF!,"X"),#REF!,0)+IF(EXACT(#REF!,"X"),#REF!,0)+IF(EXACT(#REF!,"X"),#REF!,0))</f>
        <v>#REF!</v>
      </c>
      <c r="FV80" s="34" t="e">
        <f>(#REF!+#REF!+#REF!+#REF!+#REF!)-(FV45+IF(EXACT(#REF!,"X"),#REF!,0)+IF(EXACT(#REF!,"X"),#REF!,0)+IF(EXACT(#REF!,"X"),#REF!,0)+IF(EXACT(#REF!,"X"),#REF!,0)+IF(EXACT(#REF!,"X"),#REF!,0))</f>
        <v>#REF!</v>
      </c>
      <c r="FW80" s="34" t="e">
        <f>(#REF!+#REF!+#REF!+#REF!+#REF!)-(FW45+IF(EXACT(#REF!,"X"),#REF!,0)+IF(EXACT(#REF!,"X"),#REF!,0)+IF(EXACT(#REF!,"X"),#REF!,0)+IF(EXACT(#REF!,"X"),#REF!,0)+IF(EXACT(#REF!,"X"),#REF!,0))</f>
        <v>#REF!</v>
      </c>
      <c r="FX80" s="34" t="e">
        <f>(#REF!+#REF!+#REF!+#REF!+#REF!)-(FX45+IF(EXACT(#REF!,"X"),#REF!,0)+IF(EXACT(#REF!,"X"),#REF!,0)+IF(EXACT(#REF!,"X"),#REF!,0)+IF(EXACT(#REF!,"X"),#REF!,0)+IF(EXACT(#REF!,"X"),#REF!,0))</f>
        <v>#REF!</v>
      </c>
      <c r="FY80" s="34" t="e">
        <f>(#REF!+#REF!+#REF!+#REF!+#REF!)-(FY45+IF(EXACT(#REF!,"X"),#REF!,0)+IF(EXACT(#REF!,"X"),#REF!,0)+IF(EXACT(#REF!,"X"),#REF!,0)+IF(EXACT(#REF!,"X"),#REF!,0)+IF(EXACT(#REF!,"X"),#REF!,0))</f>
        <v>#REF!</v>
      </c>
      <c r="FZ80" s="34" t="e">
        <f>(#REF!+#REF!+#REF!+#REF!+#REF!)-(FZ45+IF(EXACT(#REF!,"X"),#REF!,0)+IF(EXACT(#REF!,"X"),#REF!,0)+IF(EXACT(#REF!,"X"),#REF!,0)+IF(EXACT(#REF!,"X"),#REF!,0)+IF(EXACT(#REF!,"X"),#REF!,0))</f>
        <v>#REF!</v>
      </c>
      <c r="GA80" s="34" t="e">
        <f>(#REF!+#REF!+#REF!+#REF!+#REF!)-(GA45+IF(EXACT(#REF!,"X"),#REF!,0)+IF(EXACT(#REF!,"X"),#REF!,0)+IF(EXACT(#REF!,"X"),#REF!,0)+IF(EXACT(#REF!,"X"),#REF!,0)+IF(EXACT(#REF!,"X"),#REF!,0))</f>
        <v>#REF!</v>
      </c>
      <c r="GB80" s="34" t="e">
        <f>(#REF!+#REF!+#REF!+#REF!+#REF!)-(GB45+IF(EXACT(#REF!,"X"),#REF!,0)+IF(EXACT(#REF!,"X"),#REF!,0)+IF(EXACT(#REF!,"X"),#REF!,0)+IF(EXACT(#REF!,"X"),#REF!,0)+IF(EXACT(#REF!,"X"),#REF!,0))</f>
        <v>#REF!</v>
      </c>
      <c r="GC80" s="34" t="e">
        <f>(#REF!+#REF!+#REF!+#REF!+#REF!)-(GC45+IF(EXACT(#REF!,"X"),#REF!,0)+IF(EXACT(#REF!,"X"),#REF!,0)+IF(EXACT(#REF!,"X"),#REF!,0)+IF(EXACT(#REF!,"X"),#REF!,0)+IF(EXACT(#REF!,"X"),#REF!,0))</f>
        <v>#REF!</v>
      </c>
      <c r="GD80" s="34" t="e">
        <f>(#REF!+#REF!+#REF!+#REF!+#REF!)-(GD45+IF(EXACT(#REF!,"X"),#REF!,0)+IF(EXACT(#REF!,"X"),#REF!,0)+IF(EXACT(#REF!,"X"),#REF!,0)+IF(EXACT(#REF!,"X"),#REF!,0)+IF(EXACT(#REF!,"X"),#REF!,0))</f>
        <v>#REF!</v>
      </c>
      <c r="GE80" s="34" t="e">
        <f>(#REF!+#REF!+#REF!+#REF!+#REF!)-(GE45+IF(EXACT(#REF!,"X"),#REF!,0)+IF(EXACT(#REF!,"X"),#REF!,0)+IF(EXACT(#REF!,"X"),#REF!,0)+IF(EXACT(#REF!,"X"),#REF!,0)+IF(EXACT(#REF!,"X"),#REF!,0))</f>
        <v>#REF!</v>
      </c>
      <c r="GF80" s="34" t="e">
        <f>(#REF!+#REF!+#REF!+#REF!+#REF!)-(GF45+IF(EXACT(#REF!,"X"),#REF!,0)+IF(EXACT(#REF!,"X"),#REF!,0)+IF(EXACT(#REF!,"X"),#REF!,0)+IF(EXACT(#REF!,"X"),#REF!,0)+IF(EXACT(#REF!,"X"),#REF!,0))</f>
        <v>#REF!</v>
      </c>
      <c r="GG80" s="34" t="e">
        <f>(#REF!+#REF!+#REF!+#REF!+#REF!)-(GG45+IF(EXACT(#REF!,"X"),#REF!,0)+IF(EXACT(#REF!,"X"),#REF!,0)+IF(EXACT(#REF!,"X"),#REF!,0)+IF(EXACT(#REF!,"X"),#REF!,0)+IF(EXACT(#REF!,"X"),#REF!,0))</f>
        <v>#REF!</v>
      </c>
      <c r="GH80" s="34" t="e">
        <f>(#REF!+#REF!+#REF!+#REF!+#REF!)-(GH45+IF(EXACT(#REF!,"X"),#REF!,0)+IF(EXACT(#REF!,"X"),#REF!,0)+IF(EXACT(#REF!,"X"),#REF!,0)+IF(EXACT(#REF!,"X"),#REF!,0)+IF(EXACT(#REF!,"X"),#REF!,0))</f>
        <v>#REF!</v>
      </c>
      <c r="GI80" s="34" t="e">
        <f>(#REF!+#REF!+#REF!+#REF!+#REF!)-(GI45+IF(EXACT(#REF!,"X"),#REF!,0)+IF(EXACT(#REF!,"X"),#REF!,0)+IF(EXACT(#REF!,"X"),#REF!,0)+IF(EXACT(#REF!,"X"),#REF!,0)+IF(EXACT(#REF!,"X"),#REF!,0))</f>
        <v>#REF!</v>
      </c>
      <c r="GJ80" s="34" t="e">
        <f>(#REF!+#REF!+#REF!+#REF!+#REF!)-(GJ45+IF(EXACT(#REF!,"X"),#REF!,0)+IF(EXACT(#REF!,"X"),#REF!,0)+IF(EXACT(#REF!,"X"),#REF!,0)+IF(EXACT(#REF!,"X"),#REF!,0)+IF(EXACT(#REF!,"X"),#REF!,0))</f>
        <v>#REF!</v>
      </c>
      <c r="GK80" s="34" t="e">
        <f>(#REF!+#REF!+#REF!+#REF!+#REF!)-(GK45+IF(EXACT(#REF!,"X"),#REF!,0)+IF(EXACT(#REF!,"X"),#REF!,0)+IF(EXACT(#REF!,"X"),#REF!,0)+IF(EXACT(#REF!,"X"),#REF!,0)+IF(EXACT(#REF!,"X"),#REF!,0))</f>
        <v>#REF!</v>
      </c>
      <c r="GL80" s="34" t="e">
        <f>(#REF!+#REF!+#REF!+#REF!+#REF!)-(GL45+IF(EXACT(#REF!,"X"),#REF!,0)+IF(EXACT(#REF!,"X"),#REF!,0)+IF(EXACT(#REF!,"X"),#REF!,0)+IF(EXACT(#REF!,"X"),#REF!,0)+IF(EXACT(#REF!,"X"),#REF!,0))</f>
        <v>#REF!</v>
      </c>
      <c r="GM80" s="34" t="e">
        <f>(#REF!+#REF!+#REF!+#REF!+#REF!)-(GM45+IF(EXACT(#REF!,"X"),#REF!,0)+IF(EXACT(#REF!,"X"),#REF!,0)+IF(EXACT(#REF!,"X"),#REF!,0)+IF(EXACT(#REF!,"X"),#REF!,0)+IF(EXACT(#REF!,"X"),#REF!,0))</f>
        <v>#REF!</v>
      </c>
      <c r="GN80" s="34" t="e">
        <f>(#REF!+#REF!+#REF!+#REF!+#REF!)-(GN45+IF(EXACT(#REF!,"X"),#REF!,0)+IF(EXACT(#REF!,"X"),#REF!,0)+IF(EXACT(#REF!,"X"),#REF!,0)+IF(EXACT(#REF!,"X"),#REF!,0)+IF(EXACT(#REF!,"X"),#REF!,0))</f>
        <v>#REF!</v>
      </c>
      <c r="GO80" s="34" t="e">
        <f>(#REF!+#REF!+#REF!+#REF!+#REF!)-(GO45+IF(EXACT(#REF!,"X"),#REF!,0)+IF(EXACT(#REF!,"X"),#REF!,0)+IF(EXACT(#REF!,"X"),#REF!,0)+IF(EXACT(#REF!,"X"),#REF!,0)+IF(EXACT(#REF!,"X"),#REF!,0))</f>
        <v>#REF!</v>
      </c>
      <c r="GP80" s="34" t="e">
        <f>(#REF!+#REF!+#REF!+#REF!+#REF!)-(GP45+IF(EXACT(#REF!,"X"),#REF!,0)+IF(EXACT(#REF!,"X"),#REF!,0)+IF(EXACT(#REF!,"X"),#REF!,0)+IF(EXACT(#REF!,"X"),#REF!,0)+IF(EXACT(#REF!,"X"),#REF!,0))</f>
        <v>#REF!</v>
      </c>
      <c r="GQ80" s="34" t="e">
        <f>(#REF!+#REF!+#REF!+#REF!+#REF!)-(GQ45+IF(EXACT(#REF!,"X"),#REF!,0)+IF(EXACT(#REF!,"X"),#REF!,0)+IF(EXACT(#REF!,"X"),#REF!,0)+IF(EXACT(#REF!,"X"),#REF!,0)+IF(EXACT(#REF!,"X"),#REF!,0))</f>
        <v>#REF!</v>
      </c>
      <c r="GR80" s="34" t="e">
        <f>(#REF!+#REF!+#REF!+#REF!+#REF!)-(GR45+IF(EXACT(#REF!,"X"),#REF!,0)+IF(EXACT(#REF!,"X"),#REF!,0)+IF(EXACT(#REF!,"X"),#REF!,0)+IF(EXACT(#REF!,"X"),#REF!,0)+IF(EXACT(#REF!,"X"),#REF!,0))</f>
        <v>#REF!</v>
      </c>
      <c r="GS80" s="34" t="e">
        <f>(#REF!+#REF!+#REF!+#REF!+#REF!)-(GS45+IF(EXACT(#REF!,"X"),#REF!,0)+IF(EXACT(#REF!,"X"),#REF!,0)+IF(EXACT(#REF!,"X"),#REF!,0)+IF(EXACT(#REF!,"X"),#REF!,0)+IF(EXACT(#REF!,"X"),#REF!,0))</f>
        <v>#REF!</v>
      </c>
      <c r="GT80" s="34" t="e">
        <f>(#REF!+#REF!+#REF!+#REF!+#REF!)-(GT45+IF(EXACT(#REF!,"X"),#REF!,0)+IF(EXACT(#REF!,"X"),#REF!,0)+IF(EXACT(#REF!,"X"),#REF!,0)+IF(EXACT(#REF!,"X"),#REF!,0)+IF(EXACT(#REF!,"X"),#REF!,0))</f>
        <v>#REF!</v>
      </c>
      <c r="GU80" s="34" t="e">
        <f>(#REF!+#REF!+#REF!+#REF!+#REF!)-(GU45+IF(EXACT(#REF!,"X"),#REF!,0)+IF(EXACT(#REF!,"X"),#REF!,0)+IF(EXACT(#REF!,"X"),#REF!,0)+IF(EXACT(#REF!,"X"),#REF!,0)+IF(EXACT(#REF!,"X"),#REF!,0))</f>
        <v>#REF!</v>
      </c>
      <c r="GV80" s="34" t="e">
        <f>(#REF!+#REF!+#REF!+#REF!+#REF!)-(GV45+IF(EXACT(#REF!,"X"),#REF!,0)+IF(EXACT(#REF!,"X"),#REF!,0)+IF(EXACT(#REF!,"X"),#REF!,0)+IF(EXACT(#REF!,"X"),#REF!,0)+IF(EXACT(#REF!,"X"),#REF!,0))</f>
        <v>#REF!</v>
      </c>
      <c r="GW80" s="34" t="e">
        <f>(#REF!+#REF!+#REF!+#REF!+#REF!)-(GW45+IF(EXACT(#REF!,"X"),#REF!,0)+IF(EXACT(#REF!,"X"),#REF!,0)+IF(EXACT(#REF!,"X"),#REF!,0)+IF(EXACT(#REF!,"X"),#REF!,0)+IF(EXACT(#REF!,"X"),#REF!,0))</f>
        <v>#REF!</v>
      </c>
      <c r="GX80" s="34" t="e">
        <f>(#REF!+#REF!+#REF!+#REF!+#REF!)-(GX45+IF(EXACT(#REF!,"X"),#REF!,0)+IF(EXACT(#REF!,"X"),#REF!,0)+IF(EXACT(#REF!,"X"),#REF!,0)+IF(EXACT(#REF!,"X"),#REF!,0)+IF(EXACT(#REF!,"X"),#REF!,0))</f>
        <v>#REF!</v>
      </c>
      <c r="GY80" s="34" t="e">
        <f>(#REF!+#REF!+#REF!+#REF!+#REF!)-(GY45+IF(EXACT(#REF!,"X"),#REF!,0)+IF(EXACT(#REF!,"X"),#REF!,0)+IF(EXACT(#REF!,"X"),#REF!,0)+IF(EXACT(#REF!,"X"),#REF!,0)+IF(EXACT(#REF!,"X"),#REF!,0))</f>
        <v>#REF!</v>
      </c>
      <c r="GZ80" s="34" t="e">
        <f>(#REF!+#REF!+#REF!+#REF!+#REF!)-(GZ45+IF(EXACT(#REF!,"X"),#REF!,0)+IF(EXACT(#REF!,"X"),#REF!,0)+IF(EXACT(#REF!,"X"),#REF!,0)+IF(EXACT(#REF!,"X"),#REF!,0)+IF(EXACT(#REF!,"X"),#REF!,0))</f>
        <v>#REF!</v>
      </c>
      <c r="HA80" s="34" t="e">
        <f>(#REF!+#REF!+#REF!+#REF!+#REF!)-(HA45+IF(EXACT(#REF!,"X"),#REF!,0)+IF(EXACT(#REF!,"X"),#REF!,0)+IF(EXACT(#REF!,"X"),#REF!,0)+IF(EXACT(#REF!,"X"),#REF!,0)+IF(EXACT(#REF!,"X"),#REF!,0))</f>
        <v>#REF!</v>
      </c>
      <c r="HB80" s="34" t="e">
        <f>(#REF!+#REF!+#REF!+#REF!+#REF!)-(HB45+IF(EXACT(#REF!,"X"),#REF!,0)+IF(EXACT(#REF!,"X"),#REF!,0)+IF(EXACT(#REF!,"X"),#REF!,0)+IF(EXACT(#REF!,"X"),#REF!,0)+IF(EXACT(#REF!,"X"),#REF!,0))</f>
        <v>#REF!</v>
      </c>
      <c r="HC80" s="34" t="e">
        <f>(#REF!+#REF!+#REF!+#REF!+#REF!)-(HC45+IF(EXACT(#REF!,"X"),#REF!,0)+IF(EXACT(#REF!,"X"),#REF!,0)+IF(EXACT(#REF!,"X"),#REF!,0)+IF(EXACT(#REF!,"X"),#REF!,0)+IF(EXACT(#REF!,"X"),#REF!,0))</f>
        <v>#REF!</v>
      </c>
      <c r="HD80" s="34" t="e">
        <f>(#REF!+#REF!+#REF!+#REF!+#REF!)-(HD45+IF(EXACT(#REF!,"X"),#REF!,0)+IF(EXACT(#REF!,"X"),#REF!,0)+IF(EXACT(#REF!,"X"),#REF!,0)+IF(EXACT(#REF!,"X"),#REF!,0)+IF(EXACT(#REF!,"X"),#REF!,0))</f>
        <v>#REF!</v>
      </c>
      <c r="HE80" s="34" t="e">
        <f>(#REF!+#REF!+#REF!+#REF!+#REF!)-(HE45+IF(EXACT(#REF!,"X"),#REF!,0)+IF(EXACT(#REF!,"X"),#REF!,0)+IF(EXACT(#REF!,"X"),#REF!,0)+IF(EXACT(#REF!,"X"),#REF!,0)+IF(EXACT(#REF!,"X"),#REF!,0))</f>
        <v>#REF!</v>
      </c>
      <c r="HF80" s="34" t="e">
        <f>(#REF!+#REF!+#REF!+#REF!+#REF!)-(HF45+IF(EXACT(#REF!,"X"),#REF!,0)+IF(EXACT(#REF!,"X"),#REF!,0)+IF(EXACT(#REF!,"X"),#REF!,0)+IF(EXACT(#REF!,"X"),#REF!,0)+IF(EXACT(#REF!,"X"),#REF!,0))</f>
        <v>#REF!</v>
      </c>
      <c r="HG80" s="34" t="e">
        <f>(#REF!+#REF!+#REF!+#REF!+#REF!)-(HG45+IF(EXACT(#REF!,"X"),#REF!,0)+IF(EXACT(#REF!,"X"),#REF!,0)+IF(EXACT(#REF!,"X"),#REF!,0)+IF(EXACT(#REF!,"X"),#REF!,0)+IF(EXACT(#REF!,"X"),#REF!,0))</f>
        <v>#REF!</v>
      </c>
      <c r="HH80" s="34" t="e">
        <f>(#REF!+#REF!+#REF!+#REF!+#REF!)-(HH45+IF(EXACT(#REF!,"X"),#REF!,0)+IF(EXACT(#REF!,"X"),#REF!,0)+IF(EXACT(#REF!,"X"),#REF!,0)+IF(EXACT(#REF!,"X"),#REF!,0)+IF(EXACT(#REF!,"X"),#REF!,0))</f>
        <v>#REF!</v>
      </c>
      <c r="HI80" s="34" t="e">
        <f>(#REF!+#REF!+#REF!+#REF!+#REF!)-(HI45+IF(EXACT(#REF!,"X"),#REF!,0)+IF(EXACT(#REF!,"X"),#REF!,0)+IF(EXACT(#REF!,"X"),#REF!,0)+IF(EXACT(#REF!,"X"),#REF!,0)+IF(EXACT(#REF!,"X"),#REF!,0))</f>
        <v>#REF!</v>
      </c>
      <c r="HJ80" s="34" t="e">
        <f>(#REF!+#REF!+#REF!+#REF!+#REF!)-(HJ45+IF(EXACT(#REF!,"X"),#REF!,0)+IF(EXACT(#REF!,"X"),#REF!,0)+IF(EXACT(#REF!,"X"),#REF!,0)+IF(EXACT(#REF!,"X"),#REF!,0)+IF(EXACT(#REF!,"X"),#REF!,0))</f>
        <v>#REF!</v>
      </c>
      <c r="HK80" s="34" t="e">
        <f>(#REF!+#REF!+#REF!+#REF!+#REF!)-(HK45+IF(EXACT(#REF!,"X"),#REF!,0)+IF(EXACT(#REF!,"X"),#REF!,0)+IF(EXACT(#REF!,"X"),#REF!,0)+IF(EXACT(#REF!,"X"),#REF!,0)+IF(EXACT(#REF!,"X"),#REF!,0))</f>
        <v>#REF!</v>
      </c>
      <c r="HL80" s="34" t="e">
        <f>(#REF!+#REF!+#REF!+#REF!+#REF!)-(HL45+IF(EXACT(#REF!,"X"),#REF!,0)+IF(EXACT(#REF!,"X"),#REF!,0)+IF(EXACT(#REF!,"X"),#REF!,0)+IF(EXACT(#REF!,"X"),#REF!,0)+IF(EXACT(#REF!,"X"),#REF!,0))</f>
        <v>#REF!</v>
      </c>
      <c r="HM80" s="34" t="e">
        <f>(#REF!+#REF!+#REF!+#REF!+#REF!)-(HM45+IF(EXACT(#REF!,"X"),#REF!,0)+IF(EXACT(#REF!,"X"),#REF!,0)+IF(EXACT(#REF!,"X"),#REF!,0)+IF(EXACT(#REF!,"X"),#REF!,0)+IF(EXACT(#REF!,"X"),#REF!,0))</f>
        <v>#REF!</v>
      </c>
      <c r="HN80" s="34" t="e">
        <f>(#REF!+#REF!+#REF!+#REF!+#REF!)-(HN45+IF(EXACT(#REF!,"X"),#REF!,0)+IF(EXACT(#REF!,"X"),#REF!,0)+IF(EXACT(#REF!,"X"),#REF!,0)+IF(EXACT(#REF!,"X"),#REF!,0)+IF(EXACT(#REF!,"X"),#REF!,0))</f>
        <v>#REF!</v>
      </c>
      <c r="HO80" s="34" t="e">
        <f>(#REF!+#REF!+#REF!+#REF!+#REF!)-(HO45+IF(EXACT(#REF!,"X"),#REF!,0)+IF(EXACT(#REF!,"X"),#REF!,0)+IF(EXACT(#REF!,"X"),#REF!,0)+IF(EXACT(#REF!,"X"),#REF!,0)+IF(EXACT(#REF!,"X"),#REF!,0))</f>
        <v>#REF!</v>
      </c>
      <c r="HP80" s="34" t="e">
        <f>(#REF!+#REF!+#REF!+#REF!+#REF!)-(HP45+IF(EXACT(#REF!,"X"),#REF!,0)+IF(EXACT(#REF!,"X"),#REF!,0)+IF(EXACT(#REF!,"X"),#REF!,0)+IF(EXACT(#REF!,"X"),#REF!,0)+IF(EXACT(#REF!,"X"),#REF!,0))</f>
        <v>#REF!</v>
      </c>
      <c r="HQ80" s="34" t="e">
        <f>(#REF!+#REF!+#REF!+#REF!+#REF!)-(HQ45+IF(EXACT(#REF!,"X"),#REF!,0)+IF(EXACT(#REF!,"X"),#REF!,0)+IF(EXACT(#REF!,"X"),#REF!,0)+IF(EXACT(#REF!,"X"),#REF!,0)+IF(EXACT(#REF!,"X"),#REF!,0))</f>
        <v>#REF!</v>
      </c>
      <c r="HR80" s="34" t="e">
        <f>(#REF!+#REF!+#REF!+#REF!+#REF!)-(HR45+IF(EXACT(#REF!,"X"),#REF!,0)+IF(EXACT(#REF!,"X"),#REF!,0)+IF(EXACT(#REF!,"X"),#REF!,0)+IF(EXACT(#REF!,"X"),#REF!,0)+IF(EXACT(#REF!,"X"),#REF!,0))</f>
        <v>#REF!</v>
      </c>
      <c r="HS80" s="34" t="e">
        <f>(#REF!+#REF!+#REF!+#REF!+#REF!)-(HS45+IF(EXACT(#REF!,"X"),#REF!,0)+IF(EXACT(#REF!,"X"),#REF!,0)+IF(EXACT(#REF!,"X"),#REF!,0)+IF(EXACT(#REF!,"X"),#REF!,0)+IF(EXACT(#REF!,"X"),#REF!,0))</f>
        <v>#REF!</v>
      </c>
      <c r="HT80" s="34" t="e">
        <f>(#REF!+#REF!+#REF!+#REF!+#REF!)-(HT45+IF(EXACT(#REF!,"X"),#REF!,0)+IF(EXACT(#REF!,"X"),#REF!,0)+IF(EXACT(#REF!,"X"),#REF!,0)+IF(EXACT(#REF!,"X"),#REF!,0)+IF(EXACT(#REF!,"X"),#REF!,0))</f>
        <v>#REF!</v>
      </c>
      <c r="HU80" s="34" t="e">
        <f>(#REF!+#REF!+#REF!+#REF!+#REF!)-(HU45+IF(EXACT(#REF!,"X"),#REF!,0)+IF(EXACT(#REF!,"X"),#REF!,0)+IF(EXACT(#REF!,"X"),#REF!,0)+IF(EXACT(#REF!,"X"),#REF!,0)+IF(EXACT(#REF!,"X"),#REF!,0))</f>
        <v>#REF!</v>
      </c>
      <c r="HV80" s="34" t="e">
        <f>(#REF!+#REF!+#REF!+#REF!+#REF!)-(HV45+IF(EXACT(#REF!,"X"),#REF!,0)+IF(EXACT(#REF!,"X"),#REF!,0)+IF(EXACT(#REF!,"X"),#REF!,0)+IF(EXACT(#REF!,"X"),#REF!,0)+IF(EXACT(#REF!,"X"),#REF!,0))</f>
        <v>#REF!</v>
      </c>
      <c r="HW80" s="34" t="e">
        <f>(#REF!+#REF!+#REF!+#REF!+#REF!)-(HW45+IF(EXACT(#REF!,"X"),#REF!,0)+IF(EXACT(#REF!,"X"),#REF!,0)+IF(EXACT(#REF!,"X"),#REF!,0)+IF(EXACT(#REF!,"X"),#REF!,0)+IF(EXACT(#REF!,"X"),#REF!,0))</f>
        <v>#REF!</v>
      </c>
      <c r="HX80" s="34" t="e">
        <f>(#REF!+#REF!+#REF!+#REF!+#REF!)-(HX45+IF(EXACT(#REF!,"X"),#REF!,0)+IF(EXACT(#REF!,"X"),#REF!,0)+IF(EXACT(#REF!,"X"),#REF!,0)+IF(EXACT(#REF!,"X"),#REF!,0)+IF(EXACT(#REF!,"X"),#REF!,0))</f>
        <v>#REF!</v>
      </c>
      <c r="HY80" s="34" t="e">
        <f>(#REF!+#REF!+#REF!+#REF!+#REF!)-(HY45+IF(EXACT(#REF!,"X"),#REF!,0)+IF(EXACT(#REF!,"X"),#REF!,0)+IF(EXACT(#REF!,"X"),#REF!,0)+IF(EXACT(#REF!,"X"),#REF!,0)+IF(EXACT(#REF!,"X"),#REF!,0))</f>
        <v>#REF!</v>
      </c>
      <c r="HZ80" s="34" t="e">
        <f>(#REF!+#REF!+#REF!+#REF!+#REF!)-(HZ45+IF(EXACT(#REF!,"X"),#REF!,0)+IF(EXACT(#REF!,"X"),#REF!,0)+IF(EXACT(#REF!,"X"),#REF!,0)+IF(EXACT(#REF!,"X"),#REF!,0)+IF(EXACT(#REF!,"X"),#REF!,0))</f>
        <v>#REF!</v>
      </c>
      <c r="IA80" s="34" t="e">
        <f>(#REF!+#REF!+#REF!+#REF!+#REF!)-(IA45+IF(EXACT(#REF!,"X"),#REF!,0)+IF(EXACT(#REF!,"X"),#REF!,0)+IF(EXACT(#REF!,"X"),#REF!,0)+IF(EXACT(#REF!,"X"),#REF!,0)+IF(EXACT(#REF!,"X"),#REF!,0))</f>
        <v>#REF!</v>
      </c>
      <c r="IB80" s="34" t="e">
        <f>(#REF!+#REF!+#REF!+#REF!+#REF!)-(IB45+IF(EXACT(#REF!,"X"),#REF!,0)+IF(EXACT(#REF!,"X"),#REF!,0)+IF(EXACT(#REF!,"X"),#REF!,0)+IF(EXACT(#REF!,"X"),#REF!,0)+IF(EXACT(#REF!,"X"),#REF!,0))</f>
        <v>#REF!</v>
      </c>
      <c r="IC80" s="34" t="e">
        <f>(#REF!+#REF!+#REF!+#REF!+#REF!)-(IC45+IF(EXACT(#REF!,"X"),#REF!,0)+IF(EXACT(#REF!,"X"),#REF!,0)+IF(EXACT(#REF!,"X"),#REF!,0)+IF(EXACT(#REF!,"X"),#REF!,0)+IF(EXACT(#REF!,"X"),#REF!,0))</f>
        <v>#REF!</v>
      </c>
      <c r="ID80" s="34" t="e">
        <f>(#REF!+#REF!+#REF!+#REF!+#REF!)-(ID45+IF(EXACT(#REF!,"X"),#REF!,0)+IF(EXACT(#REF!,"X"),#REF!,0)+IF(EXACT(#REF!,"X"),#REF!,0)+IF(EXACT(#REF!,"X"),#REF!,0)+IF(EXACT(#REF!,"X"),#REF!,0))</f>
        <v>#REF!</v>
      </c>
      <c r="IE80" s="34" t="e">
        <f>(#REF!+#REF!+#REF!+#REF!+#REF!)-(IE45+IF(EXACT(#REF!,"X"),#REF!,0)+IF(EXACT(#REF!,"X"),#REF!,0)+IF(EXACT(#REF!,"X"),#REF!,0)+IF(EXACT(#REF!,"X"),#REF!,0)+IF(EXACT(#REF!,"X"),#REF!,0))</f>
        <v>#REF!</v>
      </c>
      <c r="IF80" s="34" t="e">
        <f>(#REF!+#REF!+#REF!+#REF!+#REF!)-(IF45+IF(EXACT(#REF!,"X"),#REF!,0)+IF(EXACT(#REF!,"X"),#REF!,0)+IF(EXACT(#REF!,"X"),#REF!,0)+IF(EXACT(#REF!,"X"),#REF!,0)+IF(EXACT(#REF!,"X"),#REF!,0))</f>
        <v>#REF!</v>
      </c>
      <c r="IG80" s="34" t="e">
        <f>(#REF!+#REF!+#REF!+#REF!+#REF!)-(IG45+IF(EXACT(#REF!,"X"),#REF!,0)+IF(EXACT(#REF!,"X"),#REF!,0)+IF(EXACT(#REF!,"X"),#REF!,0)+IF(EXACT(#REF!,"X"),#REF!,0)+IF(EXACT(#REF!,"X"),#REF!,0))</f>
        <v>#REF!</v>
      </c>
      <c r="IH80" s="34" t="e">
        <f>(#REF!+#REF!+#REF!+#REF!+#REF!)-(IH45+IF(EXACT(#REF!,"X"),#REF!,0)+IF(EXACT(#REF!,"X"),#REF!,0)+IF(EXACT(#REF!,"X"),#REF!,0)+IF(EXACT(#REF!,"X"),#REF!,0)+IF(EXACT(#REF!,"X"),#REF!,0))</f>
        <v>#REF!</v>
      </c>
      <c r="II80" s="34" t="e">
        <f>(#REF!+#REF!+#REF!+#REF!+#REF!)-(II45+IF(EXACT(#REF!,"X"),#REF!,0)+IF(EXACT(#REF!,"X"),#REF!,0)+IF(EXACT(#REF!,"X"),#REF!,0)+IF(EXACT(#REF!,"X"),#REF!,0)+IF(EXACT(#REF!,"X"),#REF!,0))</f>
        <v>#REF!</v>
      </c>
    </row>
    <row r="81" spans="1:408" s="35" customFormat="1">
      <c r="B81" s="104" t="s">
        <v>443</v>
      </c>
      <c r="C81" s="105"/>
      <c r="D81" s="109">
        <f>IF($G$54="Year 0",'Financial Costs'!$K3,IF($G$54="Year 1",'Financial Costs'!$L3,IF($G$54="Year 2",'Financial Costs'!$M3,IF($G$54="Year 3",'Financial Costs'!$N3,'Financial Costs'!$O4))))</f>
        <v>0</v>
      </c>
      <c r="E81" s="109">
        <f>IF($G$54="Year 0",'Financial Costs'!$K4,IF($G$54="Year 1",'Financial Costs'!$L4,IF($G$54="Year 2",'Financial Costs'!$M4,IF($G$54="Year 3",'Financial Costs'!$N4,'Financial Costs'!$O5))))</f>
        <v>0</v>
      </c>
      <c r="F81" s="109">
        <f>IF($G$54="Year 0",'Financial Costs'!$K5,IF($G$54="Year 1",'Financial Costs'!$L5,IF($G$54="Year 2",'Financial Costs'!$M5,IF($G$54="Year 3",'Financial Costs'!$N5,'Financial Costs'!$O6))))</f>
        <v>0</v>
      </c>
      <c r="G81" s="109">
        <f>IF($G$54="Year 0",'Financial Costs'!$K6,IF($G$54="Year 1",'Financial Costs'!$L6,IF($G$54="Year 2",'Financial Costs'!$M6,IF($G$54="Year 3",'Financial Costs'!$N6,'Financial Costs'!$O7))))</f>
        <v>0</v>
      </c>
      <c r="H81" s="109">
        <f>IF($G$54="Year 0",'Financial Costs'!$K7,IF($G$54="Year 1",'Financial Costs'!$L7,IF($G$54="Year 2",'Financial Costs'!$M7,IF($G$54="Year 3",'Financial Costs'!$N7,'Financial Costs'!$O8))))</f>
        <v>0</v>
      </c>
      <c r="I81" s="109">
        <f>IF($G$54="Year 0",'Financial Costs'!$K8,IF($G$54="Year 1",'Financial Costs'!$L8,IF($G$54="Year 2",'Financial Costs'!$M8,IF($G$54="Year 3",'Financial Costs'!$N8,'Financial Costs'!$O9))))</f>
        <v>0</v>
      </c>
      <c r="J81" s="109">
        <f>IF($G$54="Year 0",'Financial Costs'!$K9,IF($G$54="Year 1",'Financial Costs'!$L9,IF($G$54="Year 2",'Financial Costs'!$M9,IF($G$54="Year 3",'Financial Costs'!$N9,'Financial Costs'!$O10))))</f>
        <v>0</v>
      </c>
      <c r="K81" s="109">
        <f>IF($G$54="Year 0",'Financial Costs'!$K10,IF($G$54="Year 1",'Financial Costs'!$L10,IF($G$54="Year 2",'Financial Costs'!$M10,IF($G$54="Year 3",'Financial Costs'!$N10,'Financial Costs'!$O11))))</f>
        <v>0</v>
      </c>
      <c r="L81" s="109">
        <f>IF($G$54="Year 0",'Financial Costs'!$K11,IF($G$54="Year 1",'Financial Costs'!$L11,IF($G$54="Year 2",'Financial Costs'!$M11,IF($G$54="Year 3",'Financial Costs'!$N11,'Financial Costs'!$O12))))</f>
        <v>0</v>
      </c>
      <c r="M81" s="109">
        <f>IF($G$54="Year 0",'Financial Costs'!$K12,IF($G$54="Year 1",'Financial Costs'!$L12,IF($G$54="Year 2",'Financial Costs'!$M12,IF($G$54="Year 3",'Financial Costs'!$N12,'Financial Costs'!$O13))))</f>
        <v>0</v>
      </c>
      <c r="N81" s="109">
        <f>IF($G$54="Year 0",'Financial Costs'!$K13,IF($G$54="Year 1",'Financial Costs'!$L13,IF($G$54="Year 2",'Financial Costs'!$M13,IF($G$54="Year 3",'Financial Costs'!$N13,'Financial Costs'!$O14))))</f>
        <v>0</v>
      </c>
      <c r="O81" s="109">
        <f>IF($G$54="Year 0",'Financial Costs'!$K14,IF($G$54="Year 1",'Financial Costs'!$L14,IF($G$54="Year 2",'Financial Costs'!$M14,IF($G$54="Year 3",'Financial Costs'!$N14,'Financial Costs'!$O15))))</f>
        <v>0</v>
      </c>
      <c r="P81" s="109">
        <f>IF($G$54="Year 0",'Financial Costs'!$K15,IF($G$54="Year 1",'Financial Costs'!$L15,IF($G$54="Year 2",'Financial Costs'!$M15,IF($G$54="Year 3",'Financial Costs'!$N15,'Financial Costs'!$O16))))</f>
        <v>0</v>
      </c>
      <c r="Q81" s="109">
        <f>IF($G$54="Year 0",'Financial Costs'!$K16,IF($G$54="Year 1",'Financial Costs'!$L16,IF($G$54="Year 2",'Financial Costs'!$M16,IF($G$54="Year 3",'Financial Costs'!$N16,'Financial Costs'!$O17))))</f>
        <v>0</v>
      </c>
      <c r="R81" s="109">
        <f>IF($G$54="Year 0",'Financial Costs'!$K17,IF($G$54="Year 1",'Financial Costs'!$L17,IF($G$54="Year 2",'Financial Costs'!$M17,IF($G$54="Year 3",'Financial Costs'!$N17,'Financial Costs'!$O18))))</f>
        <v>0</v>
      </c>
      <c r="S81" s="109">
        <f>IF($G$54="Year 0",'Financial Costs'!$K18,IF($G$54="Year 1",'Financial Costs'!$L18,IF($G$54="Year 2",'Financial Costs'!$M18,IF($G$54="Year 3",'Financial Costs'!$N18,'Financial Costs'!$O19))))</f>
        <v>0</v>
      </c>
      <c r="T81" s="109">
        <f>IF($G$54="Year 0",'Financial Costs'!$K19,IF($G$54="Year 1",'Financial Costs'!$L19,IF($G$54="Year 2",'Financial Costs'!$M19,IF($G$54="Year 3",'Financial Costs'!$N19,'Financial Costs'!$O20))))</f>
        <v>0</v>
      </c>
      <c r="U81" s="109">
        <f>IF($G$54="Year 0",'Financial Costs'!$K20,IF($G$54="Year 1",'Financial Costs'!$L20,IF($G$54="Year 2",'Financial Costs'!$M20,IF($G$54="Year 3",'Financial Costs'!$N20,'Financial Costs'!$O21))))</f>
        <v>0</v>
      </c>
      <c r="V81" s="109">
        <f>IF($G$54="Year 0",'Financial Costs'!$K21,IF($G$54="Year 1",'Financial Costs'!$L21,IF($G$54="Year 2",'Financial Costs'!$M21,IF($G$54="Year 3",'Financial Costs'!$N21,'Financial Costs'!$O22))))</f>
        <v>0</v>
      </c>
      <c r="W81" s="109">
        <f>IF($G$54="Year 0",'Financial Costs'!$K22,IF($G$54="Year 1",'Financial Costs'!$L22,IF($G$54="Year 2",'Financial Costs'!$M22,IF($G$54="Year 3",'Financial Costs'!$N22,'Financial Costs'!$O23))))</f>
        <v>0</v>
      </c>
      <c r="X81" s="109">
        <f>IF($G$54="Year 0",'Financial Costs'!$K23,IF($G$54="Year 1",'Financial Costs'!$L23,IF($G$54="Year 2",'Financial Costs'!$M23,IF($G$54="Year 3",'Financial Costs'!$N23,'Financial Costs'!$O24))))</f>
        <v>0</v>
      </c>
      <c r="Y81" s="109">
        <f>IF($G$54="Year 0",'Financial Costs'!$K24,IF($G$54="Year 1",'Financial Costs'!$L24,IF($G$54="Year 2",'Financial Costs'!$M24,IF($G$54="Year 3",'Financial Costs'!$N24,'Financial Costs'!$O25))))</f>
        <v>0</v>
      </c>
      <c r="Z81" s="109">
        <f>IF($G$54="Year 0",'Financial Costs'!$K25,IF($G$54="Year 1",'Financial Costs'!$L25,IF($G$54="Year 2",'Financial Costs'!$M25,IF($G$54="Year 3",'Financial Costs'!$N25,'Financial Costs'!$O26))))</f>
        <v>0</v>
      </c>
      <c r="AA81" s="109">
        <f>IF($G$54="Year 0",'Financial Costs'!$K26,IF($G$54="Year 1",'Financial Costs'!$L26,IF($G$54="Year 2",'Financial Costs'!$M26,IF($G$54="Year 3",'Financial Costs'!$N26,'Financial Costs'!$O27))))</f>
        <v>0</v>
      </c>
      <c r="AB81" s="109">
        <f>IF($G$54="Year 0",'Financial Costs'!$K27,IF($G$54="Year 1",'Financial Costs'!$L27,IF($G$54="Year 2",'Financial Costs'!$M27,IF($G$54="Year 3",'Financial Costs'!$N27,'Financial Costs'!$O28))))</f>
        <v>0</v>
      </c>
      <c r="AC81" s="109">
        <f>IF($G$54="Year 0",'Financial Costs'!$K28,IF($G$54="Year 1",'Financial Costs'!$L28,IF($G$54="Year 2",'Financial Costs'!$M28,IF($G$54="Year 3",'Financial Costs'!$N28,'Financial Costs'!$O29))))</f>
        <v>0</v>
      </c>
      <c r="AD81" s="109">
        <f>IF($G$54="Year 0",'Financial Costs'!$K29,IF($G$54="Year 1",'Financial Costs'!$L29,IF($G$54="Year 2",'Financial Costs'!$M29,IF($G$54="Year 3",'Financial Costs'!$N29,'Financial Costs'!$O30))))</f>
        <v>0</v>
      </c>
      <c r="AE81" s="109">
        <f>IF($G$54="Year 0",'Financial Costs'!$K30,IF($G$54="Year 1",'Financial Costs'!$L30,IF($G$54="Year 2",'Financial Costs'!$M30,IF($G$54="Year 3",'Financial Costs'!$N30,'Financial Costs'!$O31))))</f>
        <v>0</v>
      </c>
      <c r="AF81" s="109">
        <f>IF($G$54="Year 0",'Financial Costs'!$K31,IF($G$54="Year 1",'Financial Costs'!$L31,IF($G$54="Year 2",'Financial Costs'!$M31,IF($G$54="Year 3",'Financial Costs'!$N31,'Financial Costs'!$O32))))</f>
        <v>0</v>
      </c>
      <c r="AG81" s="109">
        <f>IF($G$54="Year 0",'Financial Costs'!$K32,IF($G$54="Year 1",'Financial Costs'!$L32,IF($G$54="Year 2",'Financial Costs'!$M32,IF($G$54="Year 3",'Financial Costs'!$N32,'Financial Costs'!$O33))))</f>
        <v>0</v>
      </c>
      <c r="AH81" s="109">
        <f>IF($G$54="Year 0",'Financial Costs'!$K33,IF($G$54="Year 1",'Financial Costs'!$L33,IF($G$54="Year 2",'Financial Costs'!$M33,IF($G$54="Year 3",'Financial Costs'!$N33,'Financial Costs'!$O34))))</f>
        <v>0</v>
      </c>
      <c r="AI81" s="109">
        <f>IF($G$54="Year 0",'Financial Costs'!$K34,IF($G$54="Year 1",'Financial Costs'!$L34,IF($G$54="Year 2",'Financial Costs'!$M34,IF($G$54="Year 3",'Financial Costs'!$N34,'Financial Costs'!$O35))))</f>
        <v>0</v>
      </c>
      <c r="AJ81" s="109">
        <f>IF($G$54="Year 0",'Financial Costs'!$K35,IF($G$54="Year 1",'Financial Costs'!$L35,IF($G$54="Year 2",'Financial Costs'!$M35,IF($G$54="Year 3",'Financial Costs'!$N35,'Financial Costs'!$O36))))</f>
        <v>0</v>
      </c>
      <c r="AK81" s="109">
        <f>IF($G$54="Year 0",'Financial Costs'!$K36,IF($G$54="Year 1",'Financial Costs'!$L36,IF($G$54="Year 2",'Financial Costs'!$M36,IF($G$54="Year 3",'Financial Costs'!$N36,'Financial Costs'!$O37))))</f>
        <v>0</v>
      </c>
      <c r="AL81" s="109">
        <f>IF($G$54="Year 0",'Financial Costs'!$K37,IF($G$54="Year 1",'Financial Costs'!$L37,IF($G$54="Year 2",'Financial Costs'!$M37,IF($G$54="Year 3",'Financial Costs'!$N37,'Financial Costs'!$O38))))</f>
        <v>0</v>
      </c>
      <c r="AM81" s="109">
        <f>IF($G$54="Year 0",'Financial Costs'!$K38,IF($G$54="Year 1",'Financial Costs'!$L38,IF($G$54="Year 2",'Financial Costs'!$M38,IF($G$54="Year 3",'Financial Costs'!$N38,'Financial Costs'!$O39))))</f>
        <v>0</v>
      </c>
      <c r="AN81" s="109">
        <f>IF($G$54="Year 0",'Financial Costs'!$K39,IF($G$54="Year 1",'Financial Costs'!$L39,IF($G$54="Year 2",'Financial Costs'!$M39,IF($G$54="Year 3",'Financial Costs'!$N39,'Financial Costs'!$O40))))</f>
        <v>0</v>
      </c>
      <c r="AO81" s="109">
        <f>IF($G$54="Year 0",'Financial Costs'!$K40,IF($G$54="Year 1",'Financial Costs'!$L40,IF($G$54="Year 2",'Financial Costs'!$M40,IF($G$54="Year 3",'Financial Costs'!$N40,'Financial Costs'!$O41))))</f>
        <v>0</v>
      </c>
      <c r="AP81" s="109">
        <f>IF($G$54="Year 0",'Financial Costs'!$K41,IF($G$54="Year 1",'Financial Costs'!$L41,IF($G$54="Year 2",'Financial Costs'!$M41,IF($G$54="Year 3",'Financial Costs'!$N41,'Financial Costs'!$O42))))</f>
        <v>0</v>
      </c>
      <c r="AQ81" s="109">
        <f>IF($G$54="Year 0",'Financial Costs'!$K42,IF($G$54="Year 1",'Financial Costs'!$L42,IF($G$54="Year 2",'Financial Costs'!$M42,IF($G$54="Year 3",'Financial Costs'!$N42,'Financial Costs'!$O43))))</f>
        <v>0</v>
      </c>
      <c r="AR81" s="109">
        <f>IF($G$54="Year 0",'Financial Costs'!$K43,IF($G$54="Year 1",'Financial Costs'!$L43,IF($G$54="Year 2",'Financial Costs'!$M43,IF($G$54="Year 3",'Financial Costs'!$N43,'Financial Costs'!$O44))))</f>
        <v>0</v>
      </c>
      <c r="AS81" s="109">
        <f>IF($G$54="Year 0",'Financial Costs'!$K44,IF($G$54="Year 1",'Financial Costs'!$L44,IF($G$54="Year 2",'Financial Costs'!$M44,IF($G$54="Year 3",'Financial Costs'!$N44,'Financial Costs'!$O45))))</f>
        <v>0</v>
      </c>
      <c r="AT81" s="109">
        <f>IF($G$54="Year 0",'Financial Costs'!$K45,IF($G$54="Year 1",'Financial Costs'!$L45,IF($G$54="Year 2",'Financial Costs'!$M45,IF($G$54="Year 3",'Financial Costs'!$N45,'Financial Costs'!$O46))))</f>
        <v>0</v>
      </c>
      <c r="AU81" s="109">
        <f>IF($G$54="Year 0",'Financial Costs'!$K46,IF($G$54="Year 1",'Financial Costs'!$L46,IF($G$54="Year 2",'Financial Costs'!$M46,IF($G$54="Year 3",'Financial Costs'!$N46,'Financial Costs'!$O47))))</f>
        <v>0</v>
      </c>
      <c r="AV81" s="109">
        <f>IF($G$54="Year 0",'Financial Costs'!$K47,IF($G$54="Year 1",'Financial Costs'!$L47,IF($G$54="Year 2",'Financial Costs'!$M47,IF($G$54="Year 3",'Financial Costs'!$N47,'Financial Costs'!$O48))))</f>
        <v>0</v>
      </c>
      <c r="AW81" s="109">
        <f>IF($G$54="Year 0",'Financial Costs'!$K48,IF($G$54="Year 1",'Financial Costs'!$L48,IF($G$54="Year 2",'Financial Costs'!$M48,IF($G$54="Year 3",'Financial Costs'!$N48,'Financial Costs'!$O49))))</f>
        <v>0</v>
      </c>
      <c r="AX81" s="109">
        <f>IF($G$54="Year 0",'Financial Costs'!$K49,IF($G$54="Year 1",'Financial Costs'!$L49,IF($G$54="Year 2",'Financial Costs'!$M49,IF($G$54="Year 3",'Financial Costs'!$N49,'Financial Costs'!$O50))))</f>
        <v>0</v>
      </c>
      <c r="AY81" s="109">
        <f>IF($G$54="Year 0",'Financial Costs'!$K50,IF($G$54="Year 1",'Financial Costs'!$L50,IF($G$54="Year 2",'Financial Costs'!$M50,IF($G$54="Year 3",'Financial Costs'!$N50,'Financial Costs'!$O51))))</f>
        <v>0</v>
      </c>
      <c r="AZ81" s="109">
        <f>IF($G$54="Year 0",'Financial Costs'!$K51,IF($G$54="Year 1",'Financial Costs'!$L51,IF($G$54="Year 2",'Financial Costs'!$M51,IF($G$54="Year 3",'Financial Costs'!$N51,'Financial Costs'!$O52))))</f>
        <v>0</v>
      </c>
      <c r="BA81" s="109">
        <f>IF($G$54="Year 0",'Financial Costs'!$K52,IF($G$54="Year 1",'Financial Costs'!$L52,IF($G$54="Year 2",'Financial Costs'!$M52,IF($G$54="Year 3",'Financial Costs'!$N52,'Financial Costs'!$O53))))</f>
        <v>0</v>
      </c>
      <c r="BB81" s="110">
        <f>IF($G$54="Year 0",'Financial Costs'!$K53,IF($G$54="Year 1",'Financial Costs'!$L53,IF($G$54="Year 2",'Financial Costs'!$M53,IF($G$54="Year 3",'Financial Costs'!$N53,'Financial Costs'!$O54))))</f>
        <v>0</v>
      </c>
      <c r="BC81" s="36">
        <v>0</v>
      </c>
      <c r="BD81" s="36">
        <v>0</v>
      </c>
      <c r="BE81" s="36">
        <v>0</v>
      </c>
      <c r="BF81" s="36">
        <v>0</v>
      </c>
      <c r="BG81" s="36">
        <v>0</v>
      </c>
      <c r="BH81" s="36">
        <v>0</v>
      </c>
      <c r="BI81" s="36">
        <v>0</v>
      </c>
      <c r="BJ81" s="36">
        <v>0</v>
      </c>
      <c r="BK81" s="36">
        <v>0</v>
      </c>
      <c r="BL81" s="36">
        <v>0</v>
      </c>
      <c r="BM81" s="36">
        <v>0</v>
      </c>
      <c r="BN81" s="36">
        <v>0</v>
      </c>
      <c r="BO81" s="36">
        <v>0</v>
      </c>
      <c r="BP81" s="36">
        <v>0</v>
      </c>
      <c r="BQ81" s="36">
        <v>0</v>
      </c>
      <c r="BR81" s="36">
        <v>0</v>
      </c>
      <c r="BS81" s="36">
        <v>0</v>
      </c>
      <c r="BT81" s="36">
        <v>0</v>
      </c>
      <c r="BU81" s="36">
        <v>0</v>
      </c>
      <c r="BV81" s="36">
        <v>0</v>
      </c>
      <c r="BW81" s="36">
        <v>0</v>
      </c>
      <c r="BX81" s="36">
        <v>0</v>
      </c>
      <c r="BY81" s="36">
        <v>0</v>
      </c>
      <c r="BZ81" s="36">
        <v>0</v>
      </c>
      <c r="CA81" s="36">
        <v>0</v>
      </c>
      <c r="CB81" s="36">
        <v>0</v>
      </c>
      <c r="CC81" s="36">
        <v>0</v>
      </c>
      <c r="CD81" s="36">
        <v>0</v>
      </c>
      <c r="CE81" s="36">
        <v>0</v>
      </c>
      <c r="CF81" s="36">
        <v>0</v>
      </c>
      <c r="CG81" s="36">
        <v>0</v>
      </c>
      <c r="CH81" s="36">
        <v>0</v>
      </c>
      <c r="CI81" s="36">
        <v>0</v>
      </c>
      <c r="CJ81" s="36">
        <v>0</v>
      </c>
      <c r="CK81" s="36">
        <v>0</v>
      </c>
      <c r="CL81" s="36">
        <v>0</v>
      </c>
      <c r="CM81" s="36">
        <v>0</v>
      </c>
      <c r="CN81" s="36">
        <v>0</v>
      </c>
      <c r="CO81" s="36">
        <v>0</v>
      </c>
      <c r="CP81" s="36">
        <v>0</v>
      </c>
      <c r="CQ81" s="36">
        <v>0</v>
      </c>
      <c r="CR81" s="36">
        <v>0</v>
      </c>
      <c r="CS81" s="36">
        <v>0</v>
      </c>
      <c r="CT81" s="36">
        <v>0</v>
      </c>
      <c r="CU81" s="36">
        <v>0</v>
      </c>
      <c r="CV81" s="36">
        <v>0</v>
      </c>
      <c r="CW81" s="36">
        <v>0</v>
      </c>
      <c r="CX81" s="36">
        <v>0</v>
      </c>
      <c r="CY81" s="36">
        <v>0</v>
      </c>
      <c r="CZ81" s="36">
        <v>0</v>
      </c>
      <c r="DA81" s="36">
        <v>0</v>
      </c>
      <c r="DB81" s="36">
        <v>0</v>
      </c>
      <c r="DC81" s="36">
        <v>0</v>
      </c>
      <c r="DD81" s="36">
        <v>0</v>
      </c>
      <c r="DE81" s="36">
        <v>0</v>
      </c>
      <c r="DF81" s="36">
        <v>0</v>
      </c>
      <c r="DG81" s="36">
        <v>0</v>
      </c>
      <c r="DH81" s="36">
        <v>0</v>
      </c>
      <c r="DI81" s="36">
        <v>0</v>
      </c>
      <c r="DJ81" s="36">
        <v>0</v>
      </c>
      <c r="DK81" s="36">
        <v>0</v>
      </c>
      <c r="DL81" s="36">
        <v>0</v>
      </c>
      <c r="DM81" s="36">
        <v>0</v>
      </c>
      <c r="DN81" s="36">
        <v>0</v>
      </c>
      <c r="DO81" s="36">
        <v>0</v>
      </c>
      <c r="DP81" s="36">
        <v>0</v>
      </c>
      <c r="DQ81" s="36">
        <v>0</v>
      </c>
      <c r="DR81" s="36">
        <v>0</v>
      </c>
      <c r="DS81" s="36">
        <v>0</v>
      </c>
      <c r="DT81" s="36">
        <v>0</v>
      </c>
      <c r="DU81" s="36">
        <v>0</v>
      </c>
      <c r="DV81" s="36">
        <v>0</v>
      </c>
      <c r="DW81" s="36">
        <v>0</v>
      </c>
      <c r="DX81" s="36">
        <v>0</v>
      </c>
      <c r="DY81" s="36">
        <v>0</v>
      </c>
      <c r="DZ81" s="36">
        <v>0</v>
      </c>
      <c r="EA81" s="36">
        <v>0</v>
      </c>
      <c r="EB81" s="36">
        <v>0</v>
      </c>
      <c r="EC81" s="36">
        <v>0</v>
      </c>
      <c r="ED81" s="36">
        <v>0</v>
      </c>
      <c r="EE81" s="36">
        <v>0</v>
      </c>
      <c r="EF81" s="36">
        <v>0</v>
      </c>
      <c r="EG81" s="36">
        <v>0</v>
      </c>
      <c r="EH81" s="36">
        <v>0</v>
      </c>
      <c r="EI81" s="36">
        <v>0</v>
      </c>
      <c r="EJ81" s="36">
        <v>0</v>
      </c>
      <c r="EK81" s="36">
        <v>0</v>
      </c>
      <c r="EL81" s="36">
        <v>0</v>
      </c>
      <c r="EM81" s="36">
        <v>0</v>
      </c>
      <c r="EN81" s="36">
        <v>0</v>
      </c>
      <c r="EO81" s="36">
        <v>0</v>
      </c>
      <c r="EP81" s="36">
        <v>0</v>
      </c>
      <c r="EQ81" s="36">
        <v>0</v>
      </c>
      <c r="ER81" s="36">
        <v>0</v>
      </c>
      <c r="ES81" s="36">
        <v>0</v>
      </c>
      <c r="ET81" s="36">
        <v>0</v>
      </c>
      <c r="EU81" s="36">
        <v>0</v>
      </c>
      <c r="EV81" s="36">
        <v>0</v>
      </c>
      <c r="EW81" s="36">
        <v>0</v>
      </c>
      <c r="EX81" s="36">
        <v>0</v>
      </c>
      <c r="EY81" s="36">
        <v>0</v>
      </c>
      <c r="EZ81" s="36">
        <v>0</v>
      </c>
      <c r="FA81" s="36">
        <v>0</v>
      </c>
      <c r="FB81" s="36">
        <v>0</v>
      </c>
      <c r="FC81" s="36">
        <v>0</v>
      </c>
      <c r="FD81" s="36">
        <v>0</v>
      </c>
      <c r="FE81" s="36">
        <v>0</v>
      </c>
      <c r="FF81" s="36">
        <v>0</v>
      </c>
      <c r="FG81" s="36">
        <v>0</v>
      </c>
      <c r="FH81" s="36">
        <v>0</v>
      </c>
      <c r="FI81" s="36">
        <v>0</v>
      </c>
      <c r="FJ81" s="36">
        <v>0</v>
      </c>
      <c r="FK81" s="36">
        <v>0</v>
      </c>
      <c r="FL81" s="36">
        <v>0</v>
      </c>
      <c r="FM81" s="36">
        <v>0</v>
      </c>
      <c r="FN81" s="36">
        <v>0</v>
      </c>
      <c r="FO81" s="36">
        <v>0</v>
      </c>
      <c r="FP81" s="36">
        <v>0</v>
      </c>
      <c r="FQ81" s="36">
        <v>0</v>
      </c>
      <c r="FR81" s="36">
        <v>0</v>
      </c>
      <c r="FS81" s="36">
        <v>0</v>
      </c>
      <c r="FT81" s="36">
        <v>0</v>
      </c>
      <c r="FU81" s="36">
        <v>0</v>
      </c>
      <c r="FV81" s="36">
        <v>0</v>
      </c>
      <c r="FW81" s="36">
        <v>0</v>
      </c>
      <c r="FX81" s="36">
        <v>0</v>
      </c>
      <c r="FY81" s="36">
        <v>0</v>
      </c>
      <c r="FZ81" s="36">
        <v>0</v>
      </c>
      <c r="GA81" s="36">
        <v>0</v>
      </c>
      <c r="GB81" s="36">
        <v>0</v>
      </c>
      <c r="GC81" s="36">
        <v>0</v>
      </c>
      <c r="GD81" s="36">
        <v>0</v>
      </c>
      <c r="GE81" s="36">
        <v>0</v>
      </c>
      <c r="GF81" s="36">
        <v>0</v>
      </c>
      <c r="GG81" s="36">
        <v>0</v>
      </c>
      <c r="GH81" s="36">
        <v>0</v>
      </c>
      <c r="GI81" s="36">
        <v>0</v>
      </c>
      <c r="GJ81" s="36">
        <v>0</v>
      </c>
      <c r="GK81" s="36">
        <v>0</v>
      </c>
      <c r="GL81" s="36">
        <v>0</v>
      </c>
      <c r="GM81" s="36">
        <v>0</v>
      </c>
      <c r="GN81" s="36">
        <v>0</v>
      </c>
      <c r="GO81" s="36">
        <v>0</v>
      </c>
      <c r="GP81" s="36">
        <v>0</v>
      </c>
      <c r="GQ81" s="36">
        <v>0</v>
      </c>
      <c r="GR81" s="36">
        <v>0</v>
      </c>
      <c r="GS81" s="36">
        <v>0</v>
      </c>
      <c r="GT81" s="36">
        <v>0</v>
      </c>
      <c r="GU81" s="36">
        <v>0</v>
      </c>
      <c r="GV81" s="36">
        <v>0</v>
      </c>
      <c r="GW81" s="36">
        <v>0</v>
      </c>
      <c r="GX81" s="36">
        <v>0</v>
      </c>
      <c r="GY81" s="36">
        <v>0</v>
      </c>
      <c r="GZ81" s="36">
        <v>0</v>
      </c>
      <c r="HA81" s="36">
        <v>0</v>
      </c>
      <c r="HB81" s="36">
        <v>0</v>
      </c>
      <c r="HC81" s="36">
        <v>0</v>
      </c>
      <c r="HD81" s="36">
        <v>0</v>
      </c>
      <c r="HE81" s="36">
        <v>0</v>
      </c>
      <c r="HF81" s="36">
        <v>0</v>
      </c>
      <c r="HG81" s="36">
        <v>0</v>
      </c>
      <c r="HH81" s="36">
        <v>0</v>
      </c>
      <c r="HI81" s="36">
        <v>0</v>
      </c>
      <c r="HJ81" s="36">
        <v>0</v>
      </c>
      <c r="HK81" s="36">
        <v>0</v>
      </c>
      <c r="HL81" s="36">
        <v>0</v>
      </c>
      <c r="HM81" s="36">
        <v>0</v>
      </c>
      <c r="HN81" s="36">
        <v>0</v>
      </c>
      <c r="HO81" s="36">
        <v>0</v>
      </c>
      <c r="HP81" s="36">
        <v>0</v>
      </c>
      <c r="HQ81" s="36">
        <v>0</v>
      </c>
      <c r="HR81" s="36">
        <v>0</v>
      </c>
      <c r="HS81" s="36">
        <v>0</v>
      </c>
      <c r="HT81" s="36">
        <v>0</v>
      </c>
      <c r="HU81" s="36">
        <v>0</v>
      </c>
      <c r="HV81" s="36">
        <v>0</v>
      </c>
      <c r="HW81" s="36">
        <v>0</v>
      </c>
      <c r="HX81" s="36">
        <v>0</v>
      </c>
      <c r="HY81" s="36">
        <v>0</v>
      </c>
      <c r="HZ81" s="36">
        <v>0</v>
      </c>
      <c r="IA81" s="36">
        <v>0</v>
      </c>
      <c r="IB81" s="36">
        <v>0</v>
      </c>
      <c r="IC81" s="36">
        <v>0</v>
      </c>
      <c r="ID81" s="36">
        <v>0</v>
      </c>
      <c r="IE81" s="36">
        <v>0</v>
      </c>
      <c r="IF81" s="36">
        <v>0</v>
      </c>
      <c r="IG81" s="36">
        <v>0</v>
      </c>
      <c r="IH81" s="36">
        <v>0</v>
      </c>
      <c r="II81" s="36">
        <v>0</v>
      </c>
    </row>
    <row r="82" spans="1:408" s="35" customFormat="1">
      <c r="B82" s="476" t="s">
        <v>467</v>
      </c>
      <c r="C82" s="473">
        <f>(C13-D13)*-1</f>
        <v>0</v>
      </c>
      <c r="D82" s="474">
        <f>D80-D81</f>
        <v>0</v>
      </c>
      <c r="E82" s="474">
        <f t="shared" ref="E82:AI82" si="52">E80-E81</f>
        <v>0</v>
      </c>
      <c r="F82" s="474">
        <f>F80-F81</f>
        <v>0</v>
      </c>
      <c r="G82" s="474">
        <f t="shared" si="52"/>
        <v>0</v>
      </c>
      <c r="H82" s="474">
        <f t="shared" si="52"/>
        <v>0</v>
      </c>
      <c r="I82" s="474">
        <f t="shared" si="52"/>
        <v>0</v>
      </c>
      <c r="J82" s="474">
        <f t="shared" si="52"/>
        <v>0</v>
      </c>
      <c r="K82" s="474">
        <f t="shared" si="52"/>
        <v>0</v>
      </c>
      <c r="L82" s="474">
        <f t="shared" si="52"/>
        <v>0</v>
      </c>
      <c r="M82" s="474">
        <f t="shared" si="52"/>
        <v>0</v>
      </c>
      <c r="N82" s="474">
        <f t="shared" si="52"/>
        <v>0</v>
      </c>
      <c r="O82" s="474">
        <f t="shared" si="52"/>
        <v>0</v>
      </c>
      <c r="P82" s="474">
        <f t="shared" si="52"/>
        <v>0</v>
      </c>
      <c r="Q82" s="474">
        <f t="shared" si="52"/>
        <v>0</v>
      </c>
      <c r="R82" s="474">
        <f t="shared" si="52"/>
        <v>0</v>
      </c>
      <c r="S82" s="474">
        <f t="shared" si="52"/>
        <v>0</v>
      </c>
      <c r="T82" s="474">
        <f t="shared" si="52"/>
        <v>0</v>
      </c>
      <c r="U82" s="474">
        <f t="shared" si="52"/>
        <v>0</v>
      </c>
      <c r="V82" s="474">
        <f t="shared" si="52"/>
        <v>0</v>
      </c>
      <c r="W82" s="474">
        <f t="shared" si="52"/>
        <v>0</v>
      </c>
      <c r="X82" s="474">
        <f t="shared" si="52"/>
        <v>0</v>
      </c>
      <c r="Y82" s="474">
        <f t="shared" si="52"/>
        <v>0</v>
      </c>
      <c r="Z82" s="474">
        <f t="shared" si="52"/>
        <v>0</v>
      </c>
      <c r="AA82" s="474">
        <f t="shared" si="52"/>
        <v>0</v>
      </c>
      <c r="AB82" s="474">
        <f t="shared" si="52"/>
        <v>0</v>
      </c>
      <c r="AC82" s="474">
        <f t="shared" si="52"/>
        <v>0</v>
      </c>
      <c r="AD82" s="474">
        <f t="shared" si="52"/>
        <v>0</v>
      </c>
      <c r="AE82" s="474">
        <f t="shared" si="52"/>
        <v>0</v>
      </c>
      <c r="AF82" s="474">
        <f t="shared" si="52"/>
        <v>0</v>
      </c>
      <c r="AG82" s="474">
        <f t="shared" si="52"/>
        <v>0</v>
      </c>
      <c r="AH82" s="474">
        <f t="shared" si="52"/>
        <v>0</v>
      </c>
      <c r="AI82" s="474">
        <f t="shared" si="52"/>
        <v>0</v>
      </c>
      <c r="AJ82" s="474">
        <f t="shared" ref="AJ82:BB82" si="53">AJ80-AJ81</f>
        <v>0</v>
      </c>
      <c r="AK82" s="474">
        <f t="shared" si="53"/>
        <v>0</v>
      </c>
      <c r="AL82" s="474">
        <f t="shared" si="53"/>
        <v>0</v>
      </c>
      <c r="AM82" s="474">
        <f t="shared" si="53"/>
        <v>0</v>
      </c>
      <c r="AN82" s="474">
        <f t="shared" si="53"/>
        <v>0</v>
      </c>
      <c r="AO82" s="474">
        <f t="shared" si="53"/>
        <v>0</v>
      </c>
      <c r="AP82" s="474">
        <f t="shared" si="53"/>
        <v>0</v>
      </c>
      <c r="AQ82" s="474">
        <f t="shared" si="53"/>
        <v>0</v>
      </c>
      <c r="AR82" s="474">
        <f t="shared" si="53"/>
        <v>0</v>
      </c>
      <c r="AS82" s="474">
        <f t="shared" si="53"/>
        <v>0</v>
      </c>
      <c r="AT82" s="474">
        <f t="shared" si="53"/>
        <v>0</v>
      </c>
      <c r="AU82" s="474">
        <f t="shared" si="53"/>
        <v>0</v>
      </c>
      <c r="AV82" s="474">
        <f t="shared" si="53"/>
        <v>0</v>
      </c>
      <c r="AW82" s="474">
        <f t="shared" si="53"/>
        <v>0</v>
      </c>
      <c r="AX82" s="474">
        <f t="shared" si="53"/>
        <v>0</v>
      </c>
      <c r="AY82" s="474">
        <f t="shared" si="53"/>
        <v>0</v>
      </c>
      <c r="AZ82" s="474">
        <f t="shared" si="53"/>
        <v>0</v>
      </c>
      <c r="BA82" s="474">
        <f t="shared" si="53"/>
        <v>0</v>
      </c>
      <c r="BB82" s="474">
        <f t="shared" si="53"/>
        <v>0</v>
      </c>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row>
    <row r="83" spans="1:408" s="38" customFormat="1" ht="30.75" thickBot="1">
      <c r="A83" s="37"/>
      <c r="B83" s="106" t="s">
        <v>426</v>
      </c>
      <c r="C83" s="519">
        <f>C82</f>
        <v>0</v>
      </c>
      <c r="D83" s="107">
        <f>C83+D82</f>
        <v>0</v>
      </c>
      <c r="E83" s="107">
        <f t="shared" ref="E83:AJ83" si="54">(D83+E80)-E81</f>
        <v>0</v>
      </c>
      <c r="F83" s="107">
        <f t="shared" si="54"/>
        <v>0</v>
      </c>
      <c r="G83" s="107">
        <f t="shared" si="54"/>
        <v>0</v>
      </c>
      <c r="H83" s="107">
        <f t="shared" si="54"/>
        <v>0</v>
      </c>
      <c r="I83" s="107">
        <f t="shared" si="54"/>
        <v>0</v>
      </c>
      <c r="J83" s="107">
        <f t="shared" si="54"/>
        <v>0</v>
      </c>
      <c r="K83" s="107">
        <f t="shared" si="54"/>
        <v>0</v>
      </c>
      <c r="L83" s="107">
        <f t="shared" si="54"/>
        <v>0</v>
      </c>
      <c r="M83" s="107">
        <f t="shared" si="54"/>
        <v>0</v>
      </c>
      <c r="N83" s="107">
        <f t="shared" si="54"/>
        <v>0</v>
      </c>
      <c r="O83" s="107">
        <f t="shared" si="54"/>
        <v>0</v>
      </c>
      <c r="P83" s="107">
        <f t="shared" si="54"/>
        <v>0</v>
      </c>
      <c r="Q83" s="107">
        <f t="shared" si="54"/>
        <v>0</v>
      </c>
      <c r="R83" s="107">
        <f t="shared" si="54"/>
        <v>0</v>
      </c>
      <c r="S83" s="107">
        <f t="shared" si="54"/>
        <v>0</v>
      </c>
      <c r="T83" s="107">
        <f t="shared" si="54"/>
        <v>0</v>
      </c>
      <c r="U83" s="107">
        <f t="shared" si="54"/>
        <v>0</v>
      </c>
      <c r="V83" s="107">
        <f t="shared" si="54"/>
        <v>0</v>
      </c>
      <c r="W83" s="107">
        <f t="shared" si="54"/>
        <v>0</v>
      </c>
      <c r="X83" s="107">
        <f t="shared" si="54"/>
        <v>0</v>
      </c>
      <c r="Y83" s="107">
        <f t="shared" si="54"/>
        <v>0</v>
      </c>
      <c r="Z83" s="107">
        <f t="shared" si="54"/>
        <v>0</v>
      </c>
      <c r="AA83" s="107">
        <f t="shared" si="54"/>
        <v>0</v>
      </c>
      <c r="AB83" s="107">
        <f t="shared" si="54"/>
        <v>0</v>
      </c>
      <c r="AC83" s="107">
        <f t="shared" si="54"/>
        <v>0</v>
      </c>
      <c r="AD83" s="107">
        <f t="shared" si="54"/>
        <v>0</v>
      </c>
      <c r="AE83" s="107">
        <f t="shared" si="54"/>
        <v>0</v>
      </c>
      <c r="AF83" s="107">
        <f t="shared" si="54"/>
        <v>0</v>
      </c>
      <c r="AG83" s="107">
        <f t="shared" si="54"/>
        <v>0</v>
      </c>
      <c r="AH83" s="107">
        <f t="shared" si="54"/>
        <v>0</v>
      </c>
      <c r="AI83" s="107">
        <f t="shared" si="54"/>
        <v>0</v>
      </c>
      <c r="AJ83" s="107">
        <f t="shared" si="54"/>
        <v>0</v>
      </c>
      <c r="AK83" s="107">
        <f t="shared" ref="AK83:BB83" si="55">(AJ83+AK80)-AK81</f>
        <v>0</v>
      </c>
      <c r="AL83" s="107">
        <f t="shared" si="55"/>
        <v>0</v>
      </c>
      <c r="AM83" s="107">
        <f t="shared" si="55"/>
        <v>0</v>
      </c>
      <c r="AN83" s="107">
        <f t="shared" si="55"/>
        <v>0</v>
      </c>
      <c r="AO83" s="107">
        <f t="shared" si="55"/>
        <v>0</v>
      </c>
      <c r="AP83" s="107">
        <f t="shared" si="55"/>
        <v>0</v>
      </c>
      <c r="AQ83" s="107">
        <f t="shared" si="55"/>
        <v>0</v>
      </c>
      <c r="AR83" s="107">
        <f t="shared" si="55"/>
        <v>0</v>
      </c>
      <c r="AS83" s="107">
        <f t="shared" si="55"/>
        <v>0</v>
      </c>
      <c r="AT83" s="107">
        <f t="shared" si="55"/>
        <v>0</v>
      </c>
      <c r="AU83" s="107">
        <f t="shared" si="55"/>
        <v>0</v>
      </c>
      <c r="AV83" s="107">
        <f t="shared" si="55"/>
        <v>0</v>
      </c>
      <c r="AW83" s="107">
        <f t="shared" si="55"/>
        <v>0</v>
      </c>
      <c r="AX83" s="107">
        <f t="shared" si="55"/>
        <v>0</v>
      </c>
      <c r="AY83" s="107">
        <f t="shared" si="55"/>
        <v>0</v>
      </c>
      <c r="AZ83" s="107">
        <f t="shared" si="55"/>
        <v>0</v>
      </c>
      <c r="BA83" s="107">
        <f t="shared" si="55"/>
        <v>0</v>
      </c>
      <c r="BB83" s="107">
        <f t="shared" si="55"/>
        <v>0</v>
      </c>
      <c r="BC83" s="34" t="e">
        <f>(#REF!+#REF!+#REF!+#REF!+#REF!)-(BC45+#REF!+BC81)</f>
        <v>#REF!</v>
      </c>
      <c r="BD83" s="34" t="e">
        <f>(#REF!+#REF!+#REF!+#REF!+#REF!)-(BD45+#REF!+BD81)</f>
        <v>#REF!</v>
      </c>
      <c r="BE83" s="34" t="e">
        <f>(#REF!+#REF!+#REF!+#REF!+#REF!)-(BE45+#REF!+BE81)</f>
        <v>#REF!</v>
      </c>
      <c r="BF83" s="34" t="e">
        <f>(#REF!+#REF!+#REF!+#REF!+#REF!)-(BF45+#REF!+BF81)</f>
        <v>#REF!</v>
      </c>
      <c r="BG83" s="34" t="e">
        <f>(#REF!+#REF!+#REF!+#REF!+#REF!)-(BG45+#REF!+BG81)</f>
        <v>#REF!</v>
      </c>
      <c r="BH83" s="34" t="e">
        <f>(#REF!+#REF!+#REF!+#REF!+#REF!)-(BH45+#REF!+BH81)</f>
        <v>#REF!</v>
      </c>
      <c r="BI83" s="34" t="e">
        <f>(#REF!+#REF!+#REF!+#REF!+#REF!)-(BI45+#REF!+BI81)</f>
        <v>#REF!</v>
      </c>
      <c r="BJ83" s="34" t="e">
        <f>(#REF!+#REF!+#REF!+#REF!+#REF!)-(BJ45+#REF!+BJ81)</f>
        <v>#REF!</v>
      </c>
      <c r="BK83" s="34" t="e">
        <f>(#REF!+#REF!+#REF!+#REF!+#REF!)-(BK45+#REF!+BK81)</f>
        <v>#REF!</v>
      </c>
      <c r="BL83" s="34" t="e">
        <f>(#REF!+#REF!+#REF!+#REF!+#REF!)-(BL45+#REF!+BL81)</f>
        <v>#REF!</v>
      </c>
      <c r="BM83" s="34" t="e">
        <f>(#REF!+#REF!+#REF!+#REF!+#REF!)-(BM45+#REF!+BM81)</f>
        <v>#REF!</v>
      </c>
      <c r="BN83" s="34" t="e">
        <f>(#REF!+#REF!+#REF!+#REF!+#REF!)-(BN45+#REF!+BN81)</f>
        <v>#REF!</v>
      </c>
      <c r="BO83" s="34" t="e">
        <f>(#REF!+#REF!+#REF!+#REF!+#REF!)-(BO45+#REF!+BO81)</f>
        <v>#REF!</v>
      </c>
      <c r="BP83" s="34" t="e">
        <f>(#REF!+#REF!+#REF!+#REF!+#REF!)-(BP45+#REF!+BP81)</f>
        <v>#REF!</v>
      </c>
      <c r="BQ83" s="34" t="e">
        <f>(#REF!+#REF!+#REF!+#REF!+#REF!)-(BQ45+#REF!+BQ81)</f>
        <v>#REF!</v>
      </c>
      <c r="BR83" s="34" t="e">
        <f>(#REF!+#REF!+#REF!+#REF!+#REF!)-(BR45+#REF!+BR81)</f>
        <v>#REF!</v>
      </c>
      <c r="BS83" s="34" t="e">
        <f>(#REF!+#REF!+#REF!+#REF!+#REF!)-(BS45+#REF!+BS81)</f>
        <v>#REF!</v>
      </c>
      <c r="BT83" s="34" t="e">
        <f>(#REF!+#REF!+#REF!+#REF!+#REF!)-(BT45+#REF!+BT81)</f>
        <v>#REF!</v>
      </c>
      <c r="BU83" s="34" t="e">
        <f>(#REF!+#REF!+#REF!+#REF!+#REF!)-(BU45+#REF!+BU81)</f>
        <v>#REF!</v>
      </c>
      <c r="BV83" s="34" t="e">
        <f>(#REF!+#REF!+#REF!+#REF!+#REF!)-(BV45+#REF!+BV81)</f>
        <v>#REF!</v>
      </c>
      <c r="BW83" s="34" t="e">
        <f>(#REF!+#REF!+#REF!+#REF!+#REF!)-(BW45+#REF!+BW81)</f>
        <v>#REF!</v>
      </c>
      <c r="BX83" s="34" t="e">
        <f>(#REF!+#REF!+#REF!+#REF!+#REF!)-(BX45+#REF!+BX81)</f>
        <v>#REF!</v>
      </c>
      <c r="BY83" s="34" t="e">
        <f>(#REF!+#REF!+#REF!+#REF!+#REF!)-(BY45+#REF!+BY81)</f>
        <v>#REF!</v>
      </c>
      <c r="BZ83" s="34" t="e">
        <f>(#REF!+#REF!+#REF!+#REF!+#REF!)-(BZ45+#REF!+BZ81)</f>
        <v>#REF!</v>
      </c>
      <c r="CA83" s="34" t="e">
        <f>(#REF!+#REF!+#REF!+#REF!+#REF!)-(CA45+#REF!+CA81)</f>
        <v>#REF!</v>
      </c>
      <c r="CB83" s="34" t="e">
        <f>(#REF!+#REF!+#REF!+#REF!+#REF!)-(CB45+#REF!+CB81)</f>
        <v>#REF!</v>
      </c>
      <c r="CC83" s="34" t="e">
        <f>(#REF!+#REF!+#REF!+#REF!+#REF!)-(CC45+#REF!+CC81)</f>
        <v>#REF!</v>
      </c>
      <c r="CD83" s="34" t="e">
        <f>(#REF!+#REF!+#REF!+#REF!+#REF!)-(CD45+#REF!+CD81)</f>
        <v>#REF!</v>
      </c>
      <c r="CE83" s="34" t="e">
        <f>(#REF!+#REF!+#REF!+#REF!+#REF!)-(CE45+#REF!+CE81)</f>
        <v>#REF!</v>
      </c>
      <c r="CF83" s="34" t="e">
        <f>(#REF!+#REF!+#REF!+#REF!+#REF!)-(CF45+#REF!+CF81)</f>
        <v>#REF!</v>
      </c>
      <c r="CG83" s="34" t="e">
        <f>(#REF!+#REF!+#REF!+#REF!+#REF!)-(CG45+#REF!+CG81)</f>
        <v>#REF!</v>
      </c>
      <c r="CH83" s="34" t="e">
        <f>(#REF!+#REF!+#REF!+#REF!+#REF!)-(CH45+#REF!+CH81)</f>
        <v>#REF!</v>
      </c>
      <c r="CI83" s="34" t="e">
        <f>(#REF!+#REF!+#REF!+#REF!+#REF!)-(CI45+#REF!+CI81)</f>
        <v>#REF!</v>
      </c>
      <c r="CJ83" s="34" t="e">
        <f>(#REF!+#REF!+#REF!+#REF!+#REF!)-(CJ45+#REF!+CJ81)</f>
        <v>#REF!</v>
      </c>
      <c r="CK83" s="34" t="e">
        <f>(#REF!+#REF!+#REF!+#REF!+#REF!)-(CK45+#REF!+CK81)</f>
        <v>#REF!</v>
      </c>
      <c r="CL83" s="34" t="e">
        <f>(#REF!+#REF!+#REF!+#REF!+#REF!)-(CL45+#REF!+CL81)</f>
        <v>#REF!</v>
      </c>
      <c r="CM83" s="34" t="e">
        <f>(#REF!+#REF!+#REF!+#REF!+#REF!)-(CM45+#REF!+CM81)</f>
        <v>#REF!</v>
      </c>
      <c r="CN83" s="34" t="e">
        <f>(#REF!+#REF!+#REF!+#REF!+#REF!)-(CN45+#REF!+CN81)</f>
        <v>#REF!</v>
      </c>
      <c r="CO83" s="34" t="e">
        <f>(#REF!+#REF!+#REF!+#REF!+#REF!)-(CO45+#REF!+CO81)</f>
        <v>#REF!</v>
      </c>
      <c r="CP83" s="34" t="e">
        <f>(#REF!+#REF!+#REF!+#REF!+#REF!)-(CP45+#REF!+CP81)</f>
        <v>#REF!</v>
      </c>
      <c r="CQ83" s="34" t="e">
        <f>(#REF!+#REF!+#REF!+#REF!+#REF!)-(CQ45+#REF!+CQ81)</f>
        <v>#REF!</v>
      </c>
      <c r="CR83" s="34" t="e">
        <f>(#REF!+#REF!+#REF!+#REF!+#REF!)-(CR45+#REF!+CR81)</f>
        <v>#REF!</v>
      </c>
      <c r="CS83" s="34" t="e">
        <f>(#REF!+#REF!+#REF!+#REF!+#REF!)-(CS45+#REF!+CS81)</f>
        <v>#REF!</v>
      </c>
      <c r="CT83" s="34" t="e">
        <f>(#REF!+#REF!+#REF!+#REF!+#REF!)-(CT45+#REF!+CT81)</f>
        <v>#REF!</v>
      </c>
      <c r="CU83" s="34" t="e">
        <f>(#REF!+#REF!+#REF!+#REF!+#REF!)-(CU45+#REF!+CU81)</f>
        <v>#REF!</v>
      </c>
      <c r="CV83" s="34" t="e">
        <f>(#REF!+#REF!+#REF!+#REF!+#REF!)-(CV45+#REF!+CV81)</f>
        <v>#REF!</v>
      </c>
      <c r="CW83" s="34" t="e">
        <f>(#REF!+#REF!+#REF!+#REF!+#REF!)-(CW45+#REF!+CW81)</f>
        <v>#REF!</v>
      </c>
      <c r="CX83" s="34" t="e">
        <f>(#REF!+#REF!+#REF!+#REF!+#REF!)-(CX45+#REF!+CX81)</f>
        <v>#REF!</v>
      </c>
      <c r="CY83" s="34" t="e">
        <f>(#REF!+#REF!+#REF!+#REF!+#REF!)-(CY45+#REF!+CY81)</f>
        <v>#REF!</v>
      </c>
      <c r="CZ83" s="34" t="e">
        <f>(#REF!+#REF!+#REF!+#REF!+#REF!)-(CZ45+#REF!+CZ81)</f>
        <v>#REF!</v>
      </c>
      <c r="DA83" s="34" t="e">
        <f>(#REF!+#REF!+#REF!+#REF!+#REF!)-(DA45+#REF!+DA81)</f>
        <v>#REF!</v>
      </c>
      <c r="DB83" s="34" t="e">
        <f>(#REF!+#REF!+#REF!+#REF!+#REF!)-(DB45+#REF!+DB81)</f>
        <v>#REF!</v>
      </c>
      <c r="DC83" s="34" t="e">
        <f>(#REF!+#REF!+#REF!+#REF!+#REF!)-(DC45+#REF!+DC81)</f>
        <v>#REF!</v>
      </c>
      <c r="DD83" s="34" t="e">
        <f>(#REF!+#REF!+#REF!+#REF!+#REF!)-(DD45+#REF!+DD81)</f>
        <v>#REF!</v>
      </c>
      <c r="DE83" s="34" t="e">
        <f>(#REF!+#REF!+#REF!+#REF!+#REF!)-(DE45+#REF!+DE81)</f>
        <v>#REF!</v>
      </c>
      <c r="DF83" s="34" t="e">
        <f>(#REF!+#REF!+#REF!+#REF!+#REF!)-(DF45+#REF!+DF81)</f>
        <v>#REF!</v>
      </c>
      <c r="DG83" s="34" t="e">
        <f>(#REF!+#REF!+#REF!+#REF!+#REF!)-(DG45+#REF!+DG81)</f>
        <v>#REF!</v>
      </c>
      <c r="DH83" s="34" t="e">
        <f>(#REF!+#REF!+#REF!+#REF!+#REF!)-(DH45+#REF!+DH81)</f>
        <v>#REF!</v>
      </c>
      <c r="DI83" s="34" t="e">
        <f>(#REF!+#REF!+#REF!+#REF!+#REF!)-(DI45+#REF!+DI81)</f>
        <v>#REF!</v>
      </c>
      <c r="DJ83" s="34" t="e">
        <f>(#REF!+#REF!+#REF!+#REF!+#REF!)-(DJ45+#REF!+DJ81)</f>
        <v>#REF!</v>
      </c>
      <c r="DK83" s="34" t="e">
        <f>(#REF!+#REF!+#REF!+#REF!+#REF!)-(DK45+#REF!+DK81)</f>
        <v>#REF!</v>
      </c>
      <c r="DL83" s="34" t="e">
        <f>(#REF!+#REF!+#REF!+#REF!+#REF!)-(DL45+#REF!+DL81)</f>
        <v>#REF!</v>
      </c>
      <c r="DM83" s="34" t="e">
        <f>(#REF!+#REF!+#REF!+#REF!+#REF!)-(DM45+#REF!+DM81)</f>
        <v>#REF!</v>
      </c>
      <c r="DN83" s="34" t="e">
        <f>(#REF!+#REF!+#REF!+#REF!+#REF!)-(DN45+#REF!+DN81)</f>
        <v>#REF!</v>
      </c>
      <c r="DO83" s="34" t="e">
        <f>(#REF!+#REF!+#REF!+#REF!+#REF!)-(DO45+#REF!+DO81)</f>
        <v>#REF!</v>
      </c>
      <c r="DP83" s="34" t="e">
        <f>(#REF!+#REF!+#REF!+#REF!+#REF!)-(DP45+#REF!+DP81)</f>
        <v>#REF!</v>
      </c>
      <c r="DQ83" s="34" t="e">
        <f>(#REF!+#REF!+#REF!+#REF!+#REF!)-(DQ45+#REF!+DQ81)</f>
        <v>#REF!</v>
      </c>
      <c r="DR83" s="34" t="e">
        <f>(#REF!+#REF!+#REF!+#REF!+#REF!)-(DR45+#REF!+DR81)</f>
        <v>#REF!</v>
      </c>
      <c r="DS83" s="34" t="e">
        <f>(#REF!+#REF!+#REF!+#REF!+#REF!)-(DS45+#REF!+DS81)</f>
        <v>#REF!</v>
      </c>
      <c r="DT83" s="34" t="e">
        <f>(#REF!+#REF!+#REF!+#REF!+#REF!)-(DT45+#REF!+DT81)</f>
        <v>#REF!</v>
      </c>
      <c r="DU83" s="34" t="e">
        <f>(#REF!+#REF!+#REF!+#REF!+#REF!)-(DU45+#REF!+DU81)</f>
        <v>#REF!</v>
      </c>
      <c r="DV83" s="34" t="e">
        <f>(#REF!+#REF!+#REF!+#REF!+#REF!)-(DV45+#REF!+DV81)</f>
        <v>#REF!</v>
      </c>
      <c r="DW83" s="34" t="e">
        <f>(#REF!+#REF!+#REF!+#REF!+#REF!)-(DW45+#REF!+DW81)</f>
        <v>#REF!</v>
      </c>
      <c r="DX83" s="34" t="e">
        <f>(#REF!+#REF!+#REF!+#REF!+#REF!)-(DX45+#REF!+DX81)</f>
        <v>#REF!</v>
      </c>
      <c r="DY83" s="34" t="e">
        <f>(#REF!+#REF!+#REF!+#REF!+#REF!)-(DY45+#REF!+DY81)</f>
        <v>#REF!</v>
      </c>
      <c r="DZ83" s="34" t="e">
        <f>(#REF!+#REF!+#REF!+#REF!+#REF!)-(DZ45+#REF!+DZ81)</f>
        <v>#REF!</v>
      </c>
      <c r="EA83" s="34" t="e">
        <f>(#REF!+#REF!+#REF!+#REF!+#REF!)-(EA45+#REF!+EA81)</f>
        <v>#REF!</v>
      </c>
      <c r="EB83" s="34" t="e">
        <f>(#REF!+#REF!+#REF!+#REF!+#REF!)-(EB45+#REF!+EB81)</f>
        <v>#REF!</v>
      </c>
      <c r="EC83" s="34" t="e">
        <f>(#REF!+#REF!+#REF!+#REF!+#REF!)-(EC45+#REF!+EC81)</f>
        <v>#REF!</v>
      </c>
      <c r="ED83" s="34" t="e">
        <f>(#REF!+#REF!+#REF!+#REF!+#REF!)-(ED45+#REF!+ED81)</f>
        <v>#REF!</v>
      </c>
      <c r="EE83" s="34" t="e">
        <f>(#REF!+#REF!+#REF!+#REF!+#REF!)-(EE45+#REF!+EE81)</f>
        <v>#REF!</v>
      </c>
      <c r="EF83" s="34" t="e">
        <f>(#REF!+#REF!+#REF!+#REF!+#REF!)-(EF45+#REF!+EF81)</f>
        <v>#REF!</v>
      </c>
      <c r="EG83" s="34" t="e">
        <f>(#REF!+#REF!+#REF!+#REF!+#REF!)-(EG45+#REF!+EG81)</f>
        <v>#REF!</v>
      </c>
      <c r="EH83" s="34" t="e">
        <f>(#REF!+#REF!+#REF!+#REF!+#REF!)-(EH45+#REF!+EH81)</f>
        <v>#REF!</v>
      </c>
      <c r="EI83" s="34" t="e">
        <f>(#REF!+#REF!+#REF!+#REF!+#REF!)-(EI45+#REF!+EI81)</f>
        <v>#REF!</v>
      </c>
      <c r="EJ83" s="34" t="e">
        <f>(#REF!+#REF!+#REF!+#REF!+#REF!)-(EJ45+#REF!+EJ81)</f>
        <v>#REF!</v>
      </c>
      <c r="EK83" s="34" t="e">
        <f>(#REF!+#REF!+#REF!+#REF!+#REF!)-(EK45+#REF!+EK81)</f>
        <v>#REF!</v>
      </c>
      <c r="EL83" s="34" t="e">
        <f>(#REF!+#REF!+#REF!+#REF!+#REF!)-(EL45+#REF!+EL81)</f>
        <v>#REF!</v>
      </c>
      <c r="EM83" s="34" t="e">
        <f>(#REF!+#REF!+#REF!+#REF!+#REF!)-(EM45+#REF!+EM81)</f>
        <v>#REF!</v>
      </c>
      <c r="EN83" s="34" t="e">
        <f>(#REF!+#REF!+#REF!+#REF!+#REF!)-(EN45+#REF!+EN81)</f>
        <v>#REF!</v>
      </c>
      <c r="EO83" s="34" t="e">
        <f>(#REF!+#REF!+#REF!+#REF!+#REF!)-(EO45+#REF!+EO81)</f>
        <v>#REF!</v>
      </c>
      <c r="EP83" s="34" t="e">
        <f>(#REF!+#REF!+#REF!+#REF!+#REF!)-(EP45+#REF!+EP81)</f>
        <v>#REF!</v>
      </c>
      <c r="EQ83" s="34" t="e">
        <f>(#REF!+#REF!+#REF!+#REF!+#REF!)-(EQ45+#REF!+EQ81)</f>
        <v>#REF!</v>
      </c>
      <c r="ER83" s="34" t="e">
        <f>(#REF!+#REF!+#REF!+#REF!+#REF!)-(ER45+#REF!+ER81)</f>
        <v>#REF!</v>
      </c>
      <c r="ES83" s="34" t="e">
        <f>(#REF!+#REF!+#REF!+#REF!+#REF!)-(ES45+#REF!+ES81)</f>
        <v>#REF!</v>
      </c>
      <c r="ET83" s="34" t="e">
        <f>(#REF!+#REF!+#REF!+#REF!+#REF!)-(ET45+#REF!+ET81)</f>
        <v>#REF!</v>
      </c>
      <c r="EU83" s="34" t="e">
        <f>(#REF!+#REF!+#REF!+#REF!+#REF!)-(EU45+#REF!+EU81)</f>
        <v>#REF!</v>
      </c>
      <c r="EV83" s="34" t="e">
        <f>(#REF!+#REF!+#REF!+#REF!+#REF!)-(EV45+#REF!+EV81)</f>
        <v>#REF!</v>
      </c>
      <c r="EW83" s="34" t="e">
        <f>(#REF!+#REF!+#REF!+#REF!+#REF!)-(EW45+#REF!+EW81)</f>
        <v>#REF!</v>
      </c>
      <c r="EX83" s="34" t="e">
        <f>(#REF!+#REF!+#REF!+#REF!+#REF!)-(EX45+#REF!+EX81)</f>
        <v>#REF!</v>
      </c>
      <c r="EY83" s="34" t="e">
        <f>(#REF!+#REF!+#REF!+#REF!+#REF!)-(EY45+#REF!+EY81)</f>
        <v>#REF!</v>
      </c>
      <c r="EZ83" s="34" t="e">
        <f>(#REF!+#REF!+#REF!+#REF!+#REF!)-(EZ45+#REF!+EZ81)</f>
        <v>#REF!</v>
      </c>
      <c r="FA83" s="34" t="e">
        <f>(#REF!+#REF!+#REF!+#REF!+#REF!)-(FA45+#REF!+FA81)</f>
        <v>#REF!</v>
      </c>
      <c r="FB83" s="34" t="e">
        <f>(#REF!+#REF!+#REF!+#REF!+#REF!)-(FB45+#REF!+FB81)</f>
        <v>#REF!</v>
      </c>
      <c r="FC83" s="34" t="e">
        <f>(#REF!+#REF!+#REF!+#REF!+#REF!)-(FC45+#REF!+FC81)</f>
        <v>#REF!</v>
      </c>
      <c r="FD83" s="34" t="e">
        <f>(#REF!+#REF!+#REF!+#REF!+#REF!)-(FD45+#REF!+FD81)</f>
        <v>#REF!</v>
      </c>
      <c r="FE83" s="34" t="e">
        <f>(#REF!+#REF!+#REF!+#REF!+#REF!)-(FE45+#REF!+FE81)</f>
        <v>#REF!</v>
      </c>
      <c r="FF83" s="34" t="e">
        <f>(#REF!+#REF!+#REF!+#REF!+#REF!)-(FF45+#REF!+FF81)</f>
        <v>#REF!</v>
      </c>
      <c r="FG83" s="34" t="e">
        <f>(#REF!+#REF!+#REF!+#REF!+#REF!)-(FG45+#REF!+FG81)</f>
        <v>#REF!</v>
      </c>
      <c r="FH83" s="34" t="e">
        <f>(#REF!+#REF!+#REF!+#REF!+#REF!)-(FH45+#REF!+FH81)</f>
        <v>#REF!</v>
      </c>
      <c r="FI83" s="34" t="e">
        <f>(#REF!+#REF!+#REF!+#REF!+#REF!)-(FI45+#REF!+FI81)</f>
        <v>#REF!</v>
      </c>
      <c r="FJ83" s="34" t="e">
        <f>(#REF!+#REF!+#REF!+#REF!+#REF!)-(FJ45+#REF!+FJ81)</f>
        <v>#REF!</v>
      </c>
      <c r="FK83" s="34" t="e">
        <f>(#REF!+#REF!+#REF!+#REF!+#REF!)-(FK45+#REF!+FK81)</f>
        <v>#REF!</v>
      </c>
      <c r="FL83" s="34" t="e">
        <f>(#REF!+#REF!+#REF!+#REF!+#REF!)-(FL45+#REF!+FL81)</f>
        <v>#REF!</v>
      </c>
      <c r="FM83" s="34" t="e">
        <f>(#REF!+#REF!+#REF!+#REF!+#REF!)-(FM45+#REF!+FM81)</f>
        <v>#REF!</v>
      </c>
      <c r="FN83" s="34" t="e">
        <f>(#REF!+#REF!+#REF!+#REF!+#REF!)-(FN45+#REF!+FN81)</f>
        <v>#REF!</v>
      </c>
      <c r="FO83" s="34" t="e">
        <f>(#REF!+#REF!+#REF!+#REF!+#REF!)-(FO45+#REF!+FO81)</f>
        <v>#REF!</v>
      </c>
      <c r="FP83" s="34" t="e">
        <f>(#REF!+#REF!+#REF!+#REF!+#REF!)-(FP45+#REF!+FP81)</f>
        <v>#REF!</v>
      </c>
      <c r="FQ83" s="34" t="e">
        <f>(#REF!+#REF!+#REF!+#REF!+#REF!)-(FQ45+#REF!+FQ81)</f>
        <v>#REF!</v>
      </c>
      <c r="FR83" s="34" t="e">
        <f>(#REF!+#REF!+#REF!+#REF!+#REF!)-(FR45+#REF!+FR81)</f>
        <v>#REF!</v>
      </c>
      <c r="FS83" s="34" t="e">
        <f>(#REF!+#REF!+#REF!+#REF!+#REF!)-(FS45+#REF!+FS81)</f>
        <v>#REF!</v>
      </c>
      <c r="FT83" s="34" t="e">
        <f>(#REF!+#REF!+#REF!+#REF!+#REF!)-(FT45+#REF!+FT81)</f>
        <v>#REF!</v>
      </c>
      <c r="FU83" s="34" t="e">
        <f>(#REF!+#REF!+#REF!+#REF!+#REF!)-(FU45+#REF!+FU81)</f>
        <v>#REF!</v>
      </c>
      <c r="FV83" s="34" t="e">
        <f>(#REF!+#REF!+#REF!+#REF!+#REF!)-(FV45+#REF!+FV81)</f>
        <v>#REF!</v>
      </c>
      <c r="FW83" s="34" t="e">
        <f>(#REF!+#REF!+#REF!+#REF!+#REF!)-(FW45+#REF!+FW81)</f>
        <v>#REF!</v>
      </c>
      <c r="FX83" s="34" t="e">
        <f>(#REF!+#REF!+#REF!+#REF!+#REF!)-(FX45+#REF!+FX81)</f>
        <v>#REF!</v>
      </c>
      <c r="FY83" s="34" t="e">
        <f>(#REF!+#REF!+#REF!+#REF!+#REF!)-(FY45+#REF!+FY81)</f>
        <v>#REF!</v>
      </c>
      <c r="FZ83" s="34" t="e">
        <f>(#REF!+#REF!+#REF!+#REF!+#REF!)-(FZ45+#REF!+FZ81)</f>
        <v>#REF!</v>
      </c>
      <c r="GA83" s="34" t="e">
        <f>(#REF!+#REF!+#REF!+#REF!+#REF!)-(GA45+#REF!+GA81)</f>
        <v>#REF!</v>
      </c>
      <c r="GB83" s="34" t="e">
        <f>(#REF!+#REF!+#REF!+#REF!+#REF!)-(GB45+#REF!+GB81)</f>
        <v>#REF!</v>
      </c>
      <c r="GC83" s="34" t="e">
        <f>(#REF!+#REF!+#REF!+#REF!+#REF!)-(GC45+#REF!+GC81)</f>
        <v>#REF!</v>
      </c>
      <c r="GD83" s="34" t="e">
        <f>(#REF!+#REF!+#REF!+#REF!+#REF!)-(GD45+#REF!+GD81)</f>
        <v>#REF!</v>
      </c>
      <c r="GE83" s="34" t="e">
        <f>(#REF!+#REF!+#REF!+#REF!+#REF!)-(GE45+#REF!+GE81)</f>
        <v>#REF!</v>
      </c>
      <c r="GF83" s="34" t="e">
        <f>(#REF!+#REF!+#REF!+#REF!+#REF!)-(GF45+#REF!+GF81)</f>
        <v>#REF!</v>
      </c>
      <c r="GG83" s="34" t="e">
        <f>(#REF!+#REF!+#REF!+#REF!+#REF!)-(GG45+#REF!+GG81)</f>
        <v>#REF!</v>
      </c>
      <c r="GH83" s="34" t="e">
        <f>(#REF!+#REF!+#REF!+#REF!+#REF!)-(GH45+#REF!+GH81)</f>
        <v>#REF!</v>
      </c>
      <c r="GI83" s="34" t="e">
        <f>(#REF!+#REF!+#REF!+#REF!+#REF!)-(GI45+#REF!+GI81)</f>
        <v>#REF!</v>
      </c>
      <c r="GJ83" s="34" t="e">
        <f>(#REF!+#REF!+#REF!+#REF!+#REF!)-(GJ45+#REF!+GJ81)</f>
        <v>#REF!</v>
      </c>
      <c r="GK83" s="34" t="e">
        <f>(#REF!+#REF!+#REF!+#REF!+#REF!)-(GK45+#REF!+GK81)</f>
        <v>#REF!</v>
      </c>
      <c r="GL83" s="34" t="e">
        <f>(#REF!+#REF!+#REF!+#REF!+#REF!)-(GL45+#REF!+GL81)</f>
        <v>#REF!</v>
      </c>
      <c r="GM83" s="34" t="e">
        <f>(#REF!+#REF!+#REF!+#REF!+#REF!)-(GM45+#REF!+GM81)</f>
        <v>#REF!</v>
      </c>
      <c r="GN83" s="34" t="e">
        <f>(#REF!+#REF!+#REF!+#REF!+#REF!)-(GN45+#REF!+GN81)</f>
        <v>#REF!</v>
      </c>
      <c r="GO83" s="34" t="e">
        <f>(#REF!+#REF!+#REF!+#REF!+#REF!)-(GO45+#REF!+GO81)</f>
        <v>#REF!</v>
      </c>
      <c r="GP83" s="34" t="e">
        <f>(#REF!+#REF!+#REF!+#REF!+#REF!)-(GP45+#REF!+GP81)</f>
        <v>#REF!</v>
      </c>
      <c r="GQ83" s="34" t="e">
        <f>(#REF!+#REF!+#REF!+#REF!+#REF!)-(GQ45+#REF!+GQ81)</f>
        <v>#REF!</v>
      </c>
      <c r="GR83" s="34" t="e">
        <f>(#REF!+#REF!+#REF!+#REF!+#REF!)-(GR45+#REF!+GR81)</f>
        <v>#REF!</v>
      </c>
      <c r="GS83" s="34" t="e">
        <f>(#REF!+#REF!+#REF!+#REF!+#REF!)-(GS45+#REF!+GS81)</f>
        <v>#REF!</v>
      </c>
      <c r="GT83" s="34" t="e">
        <f>(#REF!+#REF!+#REF!+#REF!+#REF!)-(GT45+#REF!+GT81)</f>
        <v>#REF!</v>
      </c>
      <c r="GU83" s="34" t="e">
        <f>(#REF!+#REF!+#REF!+#REF!+#REF!)-(GU45+#REF!+GU81)</f>
        <v>#REF!</v>
      </c>
      <c r="GV83" s="34" t="e">
        <f>(#REF!+#REF!+#REF!+#REF!+#REF!)-(GV45+#REF!+GV81)</f>
        <v>#REF!</v>
      </c>
      <c r="GW83" s="34" t="e">
        <f>(#REF!+#REF!+#REF!+#REF!+#REF!)-(GW45+#REF!+GW81)</f>
        <v>#REF!</v>
      </c>
      <c r="GX83" s="34" t="e">
        <f>(#REF!+#REF!+#REF!+#REF!+#REF!)-(GX45+#REF!+GX81)</f>
        <v>#REF!</v>
      </c>
      <c r="GY83" s="34" t="e">
        <f>(#REF!+#REF!+#REF!+#REF!+#REF!)-(GY45+#REF!+GY81)</f>
        <v>#REF!</v>
      </c>
      <c r="GZ83" s="34" t="e">
        <f>(#REF!+#REF!+#REF!+#REF!+#REF!)-(GZ45+#REF!+GZ81)</f>
        <v>#REF!</v>
      </c>
      <c r="HA83" s="34" t="e">
        <f>(#REF!+#REF!+#REF!+#REF!+#REF!)-(HA45+#REF!+HA81)</f>
        <v>#REF!</v>
      </c>
      <c r="HB83" s="34" t="e">
        <f>(#REF!+#REF!+#REF!+#REF!+#REF!)-(HB45+#REF!+HB81)</f>
        <v>#REF!</v>
      </c>
      <c r="HC83" s="34" t="e">
        <f>(#REF!+#REF!+#REF!+#REF!+#REF!)-(HC45+#REF!+HC81)</f>
        <v>#REF!</v>
      </c>
      <c r="HD83" s="34" t="e">
        <f>(#REF!+#REF!+#REF!+#REF!+#REF!)-(HD45+#REF!+HD81)</f>
        <v>#REF!</v>
      </c>
      <c r="HE83" s="34" t="e">
        <f>(#REF!+#REF!+#REF!+#REF!+#REF!)-(HE45+#REF!+HE81)</f>
        <v>#REF!</v>
      </c>
      <c r="HF83" s="34" t="e">
        <f>(#REF!+#REF!+#REF!+#REF!+#REF!)-(HF45+#REF!+HF81)</f>
        <v>#REF!</v>
      </c>
      <c r="HG83" s="34" t="e">
        <f>(#REF!+#REF!+#REF!+#REF!+#REF!)-(HG45+#REF!+HG81)</f>
        <v>#REF!</v>
      </c>
      <c r="HH83" s="34" t="e">
        <f>(#REF!+#REF!+#REF!+#REF!+#REF!)-(HH45+#REF!+HH81)</f>
        <v>#REF!</v>
      </c>
      <c r="HI83" s="34" t="e">
        <f>(#REF!+#REF!+#REF!+#REF!+#REF!)-(HI45+#REF!+HI81)</f>
        <v>#REF!</v>
      </c>
      <c r="HJ83" s="34" t="e">
        <f>(#REF!+#REF!+#REF!+#REF!+#REF!)-(HJ45+#REF!+HJ81)</f>
        <v>#REF!</v>
      </c>
      <c r="HK83" s="34" t="e">
        <f>(#REF!+#REF!+#REF!+#REF!+#REF!)-(HK45+#REF!+HK81)</f>
        <v>#REF!</v>
      </c>
      <c r="HL83" s="34" t="e">
        <f>(#REF!+#REF!+#REF!+#REF!+#REF!)-(HL45+#REF!+HL81)</f>
        <v>#REF!</v>
      </c>
      <c r="HM83" s="34" t="e">
        <f>(#REF!+#REF!+#REF!+#REF!+#REF!)-(HM45+#REF!+HM81)</f>
        <v>#REF!</v>
      </c>
      <c r="HN83" s="34" t="e">
        <f>(#REF!+#REF!+#REF!+#REF!+#REF!)-(HN45+#REF!+HN81)</f>
        <v>#REF!</v>
      </c>
      <c r="HO83" s="34" t="e">
        <f>(#REF!+#REF!+#REF!+#REF!+#REF!)-(HO45+#REF!+HO81)</f>
        <v>#REF!</v>
      </c>
      <c r="HP83" s="34" t="e">
        <f>(#REF!+#REF!+#REF!+#REF!+#REF!)-(HP45+#REF!+HP81)</f>
        <v>#REF!</v>
      </c>
      <c r="HQ83" s="34" t="e">
        <f>(#REF!+#REF!+#REF!+#REF!+#REF!)-(HQ45+#REF!+HQ81)</f>
        <v>#REF!</v>
      </c>
      <c r="HR83" s="34" t="e">
        <f>(#REF!+#REF!+#REF!+#REF!+#REF!)-(HR45+#REF!+HR81)</f>
        <v>#REF!</v>
      </c>
      <c r="HS83" s="34" t="e">
        <f>(#REF!+#REF!+#REF!+#REF!+#REF!)-(HS45+#REF!+HS81)</f>
        <v>#REF!</v>
      </c>
      <c r="HT83" s="34" t="e">
        <f>(#REF!+#REF!+#REF!+#REF!+#REF!)-(HT45+#REF!+HT81)</f>
        <v>#REF!</v>
      </c>
      <c r="HU83" s="34" t="e">
        <f>(#REF!+#REF!+#REF!+#REF!+#REF!)-(HU45+#REF!+HU81)</f>
        <v>#REF!</v>
      </c>
      <c r="HV83" s="34" t="e">
        <f>(#REF!+#REF!+#REF!+#REF!+#REF!)-(HV45+#REF!+HV81)</f>
        <v>#REF!</v>
      </c>
      <c r="HW83" s="34" t="e">
        <f>(#REF!+#REF!+#REF!+#REF!+#REF!)-(HW45+#REF!+HW81)</f>
        <v>#REF!</v>
      </c>
      <c r="HX83" s="34" t="e">
        <f>(#REF!+#REF!+#REF!+#REF!+#REF!)-(HX45+#REF!+HX81)</f>
        <v>#REF!</v>
      </c>
      <c r="HY83" s="34" t="e">
        <f>(#REF!+#REF!+#REF!+#REF!+#REF!)-(HY45+#REF!+HY81)</f>
        <v>#REF!</v>
      </c>
      <c r="HZ83" s="34" t="e">
        <f>(#REF!+#REF!+#REF!+#REF!+#REF!)-(HZ45+#REF!+HZ81)</f>
        <v>#REF!</v>
      </c>
      <c r="IA83" s="34" t="e">
        <f>(#REF!+#REF!+#REF!+#REF!+#REF!)-(IA45+#REF!+IA81)</f>
        <v>#REF!</v>
      </c>
      <c r="IB83" s="34" t="e">
        <f>(#REF!+#REF!+#REF!+#REF!+#REF!)-(IB45+#REF!+IB81)</f>
        <v>#REF!</v>
      </c>
      <c r="IC83" s="34" t="e">
        <f>(#REF!+#REF!+#REF!+#REF!+#REF!)-(IC45+#REF!+IC81)</f>
        <v>#REF!</v>
      </c>
      <c r="ID83" s="34" t="e">
        <f>(#REF!+#REF!+#REF!+#REF!+#REF!)-(ID45+#REF!+ID81)</f>
        <v>#REF!</v>
      </c>
      <c r="IE83" s="34" t="e">
        <f>(#REF!+#REF!+#REF!+#REF!+#REF!)-(IE45+#REF!+IE81)</f>
        <v>#REF!</v>
      </c>
      <c r="IF83" s="34" t="e">
        <f>(#REF!+#REF!+#REF!+#REF!+#REF!)-(IF45+#REF!+IF81)</f>
        <v>#REF!</v>
      </c>
      <c r="IG83" s="34" t="e">
        <f>(#REF!+#REF!+#REF!+#REF!+#REF!)-(IG45+#REF!+IG81)</f>
        <v>#REF!</v>
      </c>
      <c r="IH83" s="34" t="e">
        <f>(#REF!+#REF!+#REF!+#REF!+#REF!)-(IH45+#REF!+IH81)</f>
        <v>#REF!</v>
      </c>
      <c r="II83" s="34" t="e">
        <f>(#REF!+#REF!+#REF!+#REF!+#REF!)-(II45+#REF!+II81)</f>
        <v>#REF!</v>
      </c>
    </row>
    <row r="84" spans="1:408" s="13" customFormat="1" ht="15.75" thickBot="1">
      <c r="B84" s="27"/>
      <c r="D84" s="14"/>
      <c r="E84" s="84"/>
      <c r="F84" s="85"/>
      <c r="G84" s="85"/>
      <c r="H84" s="85"/>
      <c r="I84" s="85"/>
      <c r="J84" s="85"/>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408" s="406" customFormat="1" ht="27" thickBot="1">
      <c r="B85" s="439" t="s">
        <v>487</v>
      </c>
      <c r="C85" s="437" t="e">
        <f>HLOOKUP("SI",D85:II86,2,)</f>
        <v>#N/A</v>
      </c>
      <c r="D85" s="97" t="str">
        <f>IF(D83&gt;(0), "SI", "NO")</f>
        <v>NO</v>
      </c>
      <c r="E85" s="97" t="str">
        <f t="shared" ref="E85:BB85" si="56">IF(E83&gt;(0), "SI", "NO")</f>
        <v>NO</v>
      </c>
      <c r="F85" s="97" t="str">
        <f t="shared" si="56"/>
        <v>NO</v>
      </c>
      <c r="G85" s="97" t="str">
        <f t="shared" si="56"/>
        <v>NO</v>
      </c>
      <c r="H85" s="97" t="str">
        <f t="shared" si="56"/>
        <v>NO</v>
      </c>
      <c r="I85" s="97" t="str">
        <f t="shared" si="56"/>
        <v>NO</v>
      </c>
      <c r="J85" s="97" t="str">
        <f t="shared" si="56"/>
        <v>NO</v>
      </c>
      <c r="K85" s="97" t="str">
        <f t="shared" si="56"/>
        <v>NO</v>
      </c>
      <c r="L85" s="97" t="str">
        <f t="shared" si="56"/>
        <v>NO</v>
      </c>
      <c r="M85" s="97" t="str">
        <f t="shared" si="56"/>
        <v>NO</v>
      </c>
      <c r="N85" s="97" t="str">
        <f t="shared" si="56"/>
        <v>NO</v>
      </c>
      <c r="O85" s="97" t="str">
        <f t="shared" si="56"/>
        <v>NO</v>
      </c>
      <c r="P85" s="97" t="str">
        <f t="shared" si="56"/>
        <v>NO</v>
      </c>
      <c r="Q85" s="97" t="str">
        <f t="shared" si="56"/>
        <v>NO</v>
      </c>
      <c r="R85" s="97" t="str">
        <f t="shared" si="56"/>
        <v>NO</v>
      </c>
      <c r="S85" s="97" t="str">
        <f t="shared" si="56"/>
        <v>NO</v>
      </c>
      <c r="T85" s="97" t="str">
        <f t="shared" si="56"/>
        <v>NO</v>
      </c>
      <c r="U85" s="97" t="str">
        <f t="shared" si="56"/>
        <v>NO</v>
      </c>
      <c r="V85" s="97" t="str">
        <f t="shared" si="56"/>
        <v>NO</v>
      </c>
      <c r="W85" s="97" t="str">
        <f t="shared" si="56"/>
        <v>NO</v>
      </c>
      <c r="X85" s="97" t="str">
        <f t="shared" si="56"/>
        <v>NO</v>
      </c>
      <c r="Y85" s="97" t="str">
        <f t="shared" si="56"/>
        <v>NO</v>
      </c>
      <c r="Z85" s="97" t="str">
        <f t="shared" si="56"/>
        <v>NO</v>
      </c>
      <c r="AA85" s="97" t="str">
        <f t="shared" si="56"/>
        <v>NO</v>
      </c>
      <c r="AB85" s="97" t="str">
        <f t="shared" si="56"/>
        <v>NO</v>
      </c>
      <c r="AC85" s="97" t="str">
        <f t="shared" si="56"/>
        <v>NO</v>
      </c>
      <c r="AD85" s="97" t="str">
        <f t="shared" si="56"/>
        <v>NO</v>
      </c>
      <c r="AE85" s="97" t="str">
        <f t="shared" si="56"/>
        <v>NO</v>
      </c>
      <c r="AF85" s="97" t="str">
        <f t="shared" si="56"/>
        <v>NO</v>
      </c>
      <c r="AG85" s="97" t="str">
        <f t="shared" si="56"/>
        <v>NO</v>
      </c>
      <c r="AH85" s="97" t="str">
        <f t="shared" si="56"/>
        <v>NO</v>
      </c>
      <c r="AI85" s="97" t="str">
        <f t="shared" si="56"/>
        <v>NO</v>
      </c>
      <c r="AJ85" s="97" t="str">
        <f t="shared" si="56"/>
        <v>NO</v>
      </c>
      <c r="AK85" s="97" t="str">
        <f t="shared" si="56"/>
        <v>NO</v>
      </c>
      <c r="AL85" s="97" t="str">
        <f t="shared" si="56"/>
        <v>NO</v>
      </c>
      <c r="AM85" s="97" t="str">
        <f t="shared" si="56"/>
        <v>NO</v>
      </c>
      <c r="AN85" s="97" t="str">
        <f t="shared" si="56"/>
        <v>NO</v>
      </c>
      <c r="AO85" s="97" t="str">
        <f t="shared" si="56"/>
        <v>NO</v>
      </c>
      <c r="AP85" s="97" t="str">
        <f t="shared" si="56"/>
        <v>NO</v>
      </c>
      <c r="AQ85" s="97" t="str">
        <f t="shared" si="56"/>
        <v>NO</v>
      </c>
      <c r="AR85" s="97" t="str">
        <f t="shared" si="56"/>
        <v>NO</v>
      </c>
      <c r="AS85" s="97" t="str">
        <f t="shared" si="56"/>
        <v>NO</v>
      </c>
      <c r="AT85" s="97" t="str">
        <f t="shared" si="56"/>
        <v>NO</v>
      </c>
      <c r="AU85" s="97" t="str">
        <f t="shared" si="56"/>
        <v>NO</v>
      </c>
      <c r="AV85" s="97" t="str">
        <f t="shared" si="56"/>
        <v>NO</v>
      </c>
      <c r="AW85" s="97" t="str">
        <f t="shared" si="56"/>
        <v>NO</v>
      </c>
      <c r="AX85" s="97" t="str">
        <f t="shared" si="56"/>
        <v>NO</v>
      </c>
      <c r="AY85" s="97" t="str">
        <f t="shared" si="56"/>
        <v>NO</v>
      </c>
      <c r="AZ85" s="97" t="str">
        <f t="shared" si="56"/>
        <v>NO</v>
      </c>
      <c r="BA85" s="97" t="str">
        <f t="shared" si="56"/>
        <v>NO</v>
      </c>
      <c r="BB85" s="97" t="str">
        <f t="shared" si="56"/>
        <v>NO</v>
      </c>
      <c r="BC85" s="407" t="e">
        <f t="shared" ref="BC85:BP85" si="57">IF(BC83&gt;($C$13-$D$13), "SI", "NO")</f>
        <v>#REF!</v>
      </c>
      <c r="BD85" s="407" t="e">
        <f t="shared" si="57"/>
        <v>#REF!</v>
      </c>
      <c r="BE85" s="407" t="e">
        <f t="shared" si="57"/>
        <v>#REF!</v>
      </c>
      <c r="BF85" s="407" t="e">
        <f t="shared" si="57"/>
        <v>#REF!</v>
      </c>
      <c r="BG85" s="407" t="e">
        <f t="shared" si="57"/>
        <v>#REF!</v>
      </c>
      <c r="BH85" s="407" t="e">
        <f t="shared" si="57"/>
        <v>#REF!</v>
      </c>
      <c r="BI85" s="407" t="e">
        <f t="shared" si="57"/>
        <v>#REF!</v>
      </c>
      <c r="BJ85" s="407" t="e">
        <f t="shared" si="57"/>
        <v>#REF!</v>
      </c>
      <c r="BK85" s="407" t="e">
        <f t="shared" si="57"/>
        <v>#REF!</v>
      </c>
      <c r="BL85" s="407" t="e">
        <f t="shared" si="57"/>
        <v>#REF!</v>
      </c>
      <c r="BM85" s="407" t="e">
        <f t="shared" si="57"/>
        <v>#REF!</v>
      </c>
      <c r="BN85" s="407" t="e">
        <f t="shared" si="57"/>
        <v>#REF!</v>
      </c>
      <c r="BO85" s="407" t="e">
        <f t="shared" si="57"/>
        <v>#REF!</v>
      </c>
      <c r="BP85" s="407" t="e">
        <f t="shared" si="57"/>
        <v>#REF!</v>
      </c>
      <c r="BQ85" s="407" t="e">
        <f t="shared" ref="BQ85:EB85" si="58">IF(BQ83&gt;($C$13-$D$13), "SI", "NO")</f>
        <v>#REF!</v>
      </c>
      <c r="BR85" s="407" t="e">
        <f t="shared" si="58"/>
        <v>#REF!</v>
      </c>
      <c r="BS85" s="407" t="e">
        <f t="shared" si="58"/>
        <v>#REF!</v>
      </c>
      <c r="BT85" s="407" t="e">
        <f t="shared" si="58"/>
        <v>#REF!</v>
      </c>
      <c r="BU85" s="407" t="e">
        <f t="shared" si="58"/>
        <v>#REF!</v>
      </c>
      <c r="BV85" s="407" t="e">
        <f t="shared" si="58"/>
        <v>#REF!</v>
      </c>
      <c r="BW85" s="407" t="e">
        <f t="shared" si="58"/>
        <v>#REF!</v>
      </c>
      <c r="BX85" s="407" t="e">
        <f t="shared" si="58"/>
        <v>#REF!</v>
      </c>
      <c r="BY85" s="407" t="e">
        <f t="shared" si="58"/>
        <v>#REF!</v>
      </c>
      <c r="BZ85" s="407" t="e">
        <f t="shared" si="58"/>
        <v>#REF!</v>
      </c>
      <c r="CA85" s="407" t="e">
        <f t="shared" si="58"/>
        <v>#REF!</v>
      </c>
      <c r="CB85" s="407" t="e">
        <f t="shared" si="58"/>
        <v>#REF!</v>
      </c>
      <c r="CC85" s="407" t="e">
        <f t="shared" si="58"/>
        <v>#REF!</v>
      </c>
      <c r="CD85" s="407" t="e">
        <f t="shared" si="58"/>
        <v>#REF!</v>
      </c>
      <c r="CE85" s="407" t="e">
        <f t="shared" si="58"/>
        <v>#REF!</v>
      </c>
      <c r="CF85" s="407" t="e">
        <f t="shared" si="58"/>
        <v>#REF!</v>
      </c>
      <c r="CG85" s="407" t="e">
        <f t="shared" si="58"/>
        <v>#REF!</v>
      </c>
      <c r="CH85" s="407" t="e">
        <f t="shared" si="58"/>
        <v>#REF!</v>
      </c>
      <c r="CI85" s="407" t="e">
        <f t="shared" si="58"/>
        <v>#REF!</v>
      </c>
      <c r="CJ85" s="407" t="e">
        <f t="shared" si="58"/>
        <v>#REF!</v>
      </c>
      <c r="CK85" s="407" t="e">
        <f t="shared" si="58"/>
        <v>#REF!</v>
      </c>
      <c r="CL85" s="407" t="e">
        <f t="shared" si="58"/>
        <v>#REF!</v>
      </c>
      <c r="CM85" s="407" t="e">
        <f t="shared" si="58"/>
        <v>#REF!</v>
      </c>
      <c r="CN85" s="407" t="e">
        <f t="shared" si="58"/>
        <v>#REF!</v>
      </c>
      <c r="CO85" s="407" t="e">
        <f t="shared" si="58"/>
        <v>#REF!</v>
      </c>
      <c r="CP85" s="407" t="e">
        <f t="shared" si="58"/>
        <v>#REF!</v>
      </c>
      <c r="CQ85" s="407" t="e">
        <f t="shared" si="58"/>
        <v>#REF!</v>
      </c>
      <c r="CR85" s="407" t="e">
        <f t="shared" si="58"/>
        <v>#REF!</v>
      </c>
      <c r="CS85" s="407" t="e">
        <f t="shared" si="58"/>
        <v>#REF!</v>
      </c>
      <c r="CT85" s="407" t="e">
        <f t="shared" si="58"/>
        <v>#REF!</v>
      </c>
      <c r="CU85" s="407" t="e">
        <f t="shared" si="58"/>
        <v>#REF!</v>
      </c>
      <c r="CV85" s="407" t="e">
        <f t="shared" si="58"/>
        <v>#REF!</v>
      </c>
      <c r="CW85" s="407" t="e">
        <f t="shared" si="58"/>
        <v>#REF!</v>
      </c>
      <c r="CX85" s="407" t="e">
        <f t="shared" si="58"/>
        <v>#REF!</v>
      </c>
      <c r="CY85" s="407" t="e">
        <f t="shared" si="58"/>
        <v>#REF!</v>
      </c>
      <c r="CZ85" s="407" t="e">
        <f t="shared" si="58"/>
        <v>#REF!</v>
      </c>
      <c r="DA85" s="407" t="e">
        <f t="shared" si="58"/>
        <v>#REF!</v>
      </c>
      <c r="DB85" s="407" t="e">
        <f t="shared" si="58"/>
        <v>#REF!</v>
      </c>
      <c r="DC85" s="407" t="e">
        <f t="shared" si="58"/>
        <v>#REF!</v>
      </c>
      <c r="DD85" s="407" t="e">
        <f t="shared" si="58"/>
        <v>#REF!</v>
      </c>
      <c r="DE85" s="407" t="e">
        <f t="shared" si="58"/>
        <v>#REF!</v>
      </c>
      <c r="DF85" s="407" t="e">
        <f t="shared" si="58"/>
        <v>#REF!</v>
      </c>
      <c r="DG85" s="407" t="e">
        <f t="shared" si="58"/>
        <v>#REF!</v>
      </c>
      <c r="DH85" s="407" t="e">
        <f t="shared" si="58"/>
        <v>#REF!</v>
      </c>
      <c r="DI85" s="407" t="e">
        <f t="shared" si="58"/>
        <v>#REF!</v>
      </c>
      <c r="DJ85" s="407" t="e">
        <f t="shared" si="58"/>
        <v>#REF!</v>
      </c>
      <c r="DK85" s="407" t="e">
        <f t="shared" si="58"/>
        <v>#REF!</v>
      </c>
      <c r="DL85" s="407" t="e">
        <f t="shared" si="58"/>
        <v>#REF!</v>
      </c>
      <c r="DM85" s="407" t="e">
        <f t="shared" si="58"/>
        <v>#REF!</v>
      </c>
      <c r="DN85" s="407" t="e">
        <f t="shared" si="58"/>
        <v>#REF!</v>
      </c>
      <c r="DO85" s="407" t="e">
        <f t="shared" si="58"/>
        <v>#REF!</v>
      </c>
      <c r="DP85" s="407" t="e">
        <f t="shared" si="58"/>
        <v>#REF!</v>
      </c>
      <c r="DQ85" s="407" t="e">
        <f t="shared" si="58"/>
        <v>#REF!</v>
      </c>
      <c r="DR85" s="407" t="e">
        <f t="shared" si="58"/>
        <v>#REF!</v>
      </c>
      <c r="DS85" s="407" t="e">
        <f t="shared" si="58"/>
        <v>#REF!</v>
      </c>
      <c r="DT85" s="407" t="e">
        <f t="shared" si="58"/>
        <v>#REF!</v>
      </c>
      <c r="DU85" s="407" t="e">
        <f t="shared" si="58"/>
        <v>#REF!</v>
      </c>
      <c r="DV85" s="407" t="e">
        <f t="shared" si="58"/>
        <v>#REF!</v>
      </c>
      <c r="DW85" s="407" t="e">
        <f t="shared" si="58"/>
        <v>#REF!</v>
      </c>
      <c r="DX85" s="407" t="e">
        <f t="shared" si="58"/>
        <v>#REF!</v>
      </c>
      <c r="DY85" s="407" t="e">
        <f t="shared" si="58"/>
        <v>#REF!</v>
      </c>
      <c r="DZ85" s="407" t="e">
        <f t="shared" si="58"/>
        <v>#REF!</v>
      </c>
      <c r="EA85" s="407" t="e">
        <f t="shared" si="58"/>
        <v>#REF!</v>
      </c>
      <c r="EB85" s="407" t="e">
        <f t="shared" si="58"/>
        <v>#REF!</v>
      </c>
      <c r="EC85" s="407" t="e">
        <f t="shared" ref="EC85:GN85" si="59">IF(EC83&gt;($C$13-$D$13), "SI", "NO")</f>
        <v>#REF!</v>
      </c>
      <c r="ED85" s="407" t="e">
        <f t="shared" si="59"/>
        <v>#REF!</v>
      </c>
      <c r="EE85" s="407" t="e">
        <f t="shared" si="59"/>
        <v>#REF!</v>
      </c>
      <c r="EF85" s="407" t="e">
        <f t="shared" si="59"/>
        <v>#REF!</v>
      </c>
      <c r="EG85" s="407" t="e">
        <f t="shared" si="59"/>
        <v>#REF!</v>
      </c>
      <c r="EH85" s="407" t="e">
        <f t="shared" si="59"/>
        <v>#REF!</v>
      </c>
      <c r="EI85" s="407" t="e">
        <f t="shared" si="59"/>
        <v>#REF!</v>
      </c>
      <c r="EJ85" s="407" t="e">
        <f t="shared" si="59"/>
        <v>#REF!</v>
      </c>
      <c r="EK85" s="407" t="e">
        <f t="shared" si="59"/>
        <v>#REF!</v>
      </c>
      <c r="EL85" s="407" t="e">
        <f t="shared" si="59"/>
        <v>#REF!</v>
      </c>
      <c r="EM85" s="407" t="e">
        <f t="shared" si="59"/>
        <v>#REF!</v>
      </c>
      <c r="EN85" s="407" t="e">
        <f t="shared" si="59"/>
        <v>#REF!</v>
      </c>
      <c r="EO85" s="407" t="e">
        <f t="shared" si="59"/>
        <v>#REF!</v>
      </c>
      <c r="EP85" s="407" t="e">
        <f t="shared" si="59"/>
        <v>#REF!</v>
      </c>
      <c r="EQ85" s="407" t="e">
        <f t="shared" si="59"/>
        <v>#REF!</v>
      </c>
      <c r="ER85" s="407" t="e">
        <f t="shared" si="59"/>
        <v>#REF!</v>
      </c>
      <c r="ES85" s="407" t="e">
        <f t="shared" si="59"/>
        <v>#REF!</v>
      </c>
      <c r="ET85" s="407" t="e">
        <f t="shared" si="59"/>
        <v>#REF!</v>
      </c>
      <c r="EU85" s="407" t="e">
        <f t="shared" si="59"/>
        <v>#REF!</v>
      </c>
      <c r="EV85" s="407" t="e">
        <f t="shared" si="59"/>
        <v>#REF!</v>
      </c>
      <c r="EW85" s="407" t="e">
        <f t="shared" si="59"/>
        <v>#REF!</v>
      </c>
      <c r="EX85" s="407" t="e">
        <f t="shared" si="59"/>
        <v>#REF!</v>
      </c>
      <c r="EY85" s="407" t="e">
        <f t="shared" si="59"/>
        <v>#REF!</v>
      </c>
      <c r="EZ85" s="407" t="e">
        <f t="shared" si="59"/>
        <v>#REF!</v>
      </c>
      <c r="FA85" s="407" t="e">
        <f t="shared" si="59"/>
        <v>#REF!</v>
      </c>
      <c r="FB85" s="407" t="e">
        <f t="shared" si="59"/>
        <v>#REF!</v>
      </c>
      <c r="FC85" s="407" t="e">
        <f t="shared" si="59"/>
        <v>#REF!</v>
      </c>
      <c r="FD85" s="407" t="e">
        <f t="shared" si="59"/>
        <v>#REF!</v>
      </c>
      <c r="FE85" s="407" t="e">
        <f t="shared" si="59"/>
        <v>#REF!</v>
      </c>
      <c r="FF85" s="407" t="e">
        <f t="shared" si="59"/>
        <v>#REF!</v>
      </c>
      <c r="FG85" s="407" t="e">
        <f t="shared" si="59"/>
        <v>#REF!</v>
      </c>
      <c r="FH85" s="407" t="e">
        <f t="shared" si="59"/>
        <v>#REF!</v>
      </c>
      <c r="FI85" s="407" t="e">
        <f t="shared" si="59"/>
        <v>#REF!</v>
      </c>
      <c r="FJ85" s="407" t="e">
        <f t="shared" si="59"/>
        <v>#REF!</v>
      </c>
      <c r="FK85" s="407" t="e">
        <f t="shared" si="59"/>
        <v>#REF!</v>
      </c>
      <c r="FL85" s="407" t="e">
        <f t="shared" si="59"/>
        <v>#REF!</v>
      </c>
      <c r="FM85" s="407" t="e">
        <f t="shared" si="59"/>
        <v>#REF!</v>
      </c>
      <c r="FN85" s="407" t="e">
        <f t="shared" si="59"/>
        <v>#REF!</v>
      </c>
      <c r="FO85" s="407" t="e">
        <f t="shared" si="59"/>
        <v>#REF!</v>
      </c>
      <c r="FP85" s="407" t="e">
        <f t="shared" si="59"/>
        <v>#REF!</v>
      </c>
      <c r="FQ85" s="407" t="e">
        <f t="shared" si="59"/>
        <v>#REF!</v>
      </c>
      <c r="FR85" s="407" t="e">
        <f t="shared" si="59"/>
        <v>#REF!</v>
      </c>
      <c r="FS85" s="407" t="e">
        <f t="shared" si="59"/>
        <v>#REF!</v>
      </c>
      <c r="FT85" s="407" t="e">
        <f t="shared" si="59"/>
        <v>#REF!</v>
      </c>
      <c r="FU85" s="407" t="e">
        <f t="shared" si="59"/>
        <v>#REF!</v>
      </c>
      <c r="FV85" s="407" t="e">
        <f t="shared" si="59"/>
        <v>#REF!</v>
      </c>
      <c r="FW85" s="407" t="e">
        <f t="shared" si="59"/>
        <v>#REF!</v>
      </c>
      <c r="FX85" s="407" t="e">
        <f t="shared" si="59"/>
        <v>#REF!</v>
      </c>
      <c r="FY85" s="407" t="e">
        <f t="shared" si="59"/>
        <v>#REF!</v>
      </c>
      <c r="FZ85" s="407" t="e">
        <f t="shared" si="59"/>
        <v>#REF!</v>
      </c>
      <c r="GA85" s="407" t="e">
        <f t="shared" si="59"/>
        <v>#REF!</v>
      </c>
      <c r="GB85" s="407" t="e">
        <f t="shared" si="59"/>
        <v>#REF!</v>
      </c>
      <c r="GC85" s="407" t="e">
        <f t="shared" si="59"/>
        <v>#REF!</v>
      </c>
      <c r="GD85" s="407" t="e">
        <f t="shared" si="59"/>
        <v>#REF!</v>
      </c>
      <c r="GE85" s="407" t="e">
        <f t="shared" si="59"/>
        <v>#REF!</v>
      </c>
      <c r="GF85" s="407" t="e">
        <f t="shared" si="59"/>
        <v>#REF!</v>
      </c>
      <c r="GG85" s="407" t="e">
        <f t="shared" si="59"/>
        <v>#REF!</v>
      </c>
      <c r="GH85" s="407" t="e">
        <f t="shared" si="59"/>
        <v>#REF!</v>
      </c>
      <c r="GI85" s="407" t="e">
        <f t="shared" si="59"/>
        <v>#REF!</v>
      </c>
      <c r="GJ85" s="407" t="e">
        <f t="shared" si="59"/>
        <v>#REF!</v>
      </c>
      <c r="GK85" s="407" t="e">
        <f t="shared" si="59"/>
        <v>#REF!</v>
      </c>
      <c r="GL85" s="407" t="e">
        <f t="shared" si="59"/>
        <v>#REF!</v>
      </c>
      <c r="GM85" s="407" t="e">
        <f t="shared" si="59"/>
        <v>#REF!</v>
      </c>
      <c r="GN85" s="407" t="e">
        <f t="shared" si="59"/>
        <v>#REF!</v>
      </c>
      <c r="GO85" s="407" t="e">
        <f t="shared" ref="GO85:II85" si="60">IF(GO83&gt;($C$13-$D$13), "SI", "NO")</f>
        <v>#REF!</v>
      </c>
      <c r="GP85" s="407" t="e">
        <f t="shared" si="60"/>
        <v>#REF!</v>
      </c>
      <c r="GQ85" s="407" t="e">
        <f t="shared" si="60"/>
        <v>#REF!</v>
      </c>
      <c r="GR85" s="407" t="e">
        <f t="shared" si="60"/>
        <v>#REF!</v>
      </c>
      <c r="GS85" s="407" t="e">
        <f t="shared" si="60"/>
        <v>#REF!</v>
      </c>
      <c r="GT85" s="407" t="e">
        <f t="shared" si="60"/>
        <v>#REF!</v>
      </c>
      <c r="GU85" s="407" t="e">
        <f t="shared" si="60"/>
        <v>#REF!</v>
      </c>
      <c r="GV85" s="407" t="e">
        <f t="shared" si="60"/>
        <v>#REF!</v>
      </c>
      <c r="GW85" s="407" t="e">
        <f t="shared" si="60"/>
        <v>#REF!</v>
      </c>
      <c r="GX85" s="407" t="e">
        <f t="shared" si="60"/>
        <v>#REF!</v>
      </c>
      <c r="GY85" s="407" t="e">
        <f t="shared" si="60"/>
        <v>#REF!</v>
      </c>
      <c r="GZ85" s="407" t="e">
        <f t="shared" si="60"/>
        <v>#REF!</v>
      </c>
      <c r="HA85" s="407" t="e">
        <f t="shared" si="60"/>
        <v>#REF!</v>
      </c>
      <c r="HB85" s="407" t="e">
        <f t="shared" si="60"/>
        <v>#REF!</v>
      </c>
      <c r="HC85" s="407" t="e">
        <f t="shared" si="60"/>
        <v>#REF!</v>
      </c>
      <c r="HD85" s="407" t="e">
        <f t="shared" si="60"/>
        <v>#REF!</v>
      </c>
      <c r="HE85" s="407" t="e">
        <f t="shared" si="60"/>
        <v>#REF!</v>
      </c>
      <c r="HF85" s="407" t="e">
        <f t="shared" si="60"/>
        <v>#REF!</v>
      </c>
      <c r="HG85" s="407" t="e">
        <f t="shared" si="60"/>
        <v>#REF!</v>
      </c>
      <c r="HH85" s="407" t="e">
        <f t="shared" si="60"/>
        <v>#REF!</v>
      </c>
      <c r="HI85" s="407" t="e">
        <f t="shared" si="60"/>
        <v>#REF!</v>
      </c>
      <c r="HJ85" s="407" t="e">
        <f t="shared" si="60"/>
        <v>#REF!</v>
      </c>
      <c r="HK85" s="407" t="e">
        <f t="shared" si="60"/>
        <v>#REF!</v>
      </c>
      <c r="HL85" s="407" t="e">
        <f t="shared" si="60"/>
        <v>#REF!</v>
      </c>
      <c r="HM85" s="407" t="e">
        <f t="shared" si="60"/>
        <v>#REF!</v>
      </c>
      <c r="HN85" s="407" t="e">
        <f t="shared" si="60"/>
        <v>#REF!</v>
      </c>
      <c r="HO85" s="407" t="e">
        <f t="shared" si="60"/>
        <v>#REF!</v>
      </c>
      <c r="HP85" s="407" t="e">
        <f t="shared" si="60"/>
        <v>#REF!</v>
      </c>
      <c r="HQ85" s="407" t="e">
        <f t="shared" si="60"/>
        <v>#REF!</v>
      </c>
      <c r="HR85" s="407" t="e">
        <f t="shared" si="60"/>
        <v>#REF!</v>
      </c>
      <c r="HS85" s="407" t="e">
        <f t="shared" si="60"/>
        <v>#REF!</v>
      </c>
      <c r="HT85" s="407" t="e">
        <f t="shared" si="60"/>
        <v>#REF!</v>
      </c>
      <c r="HU85" s="407" t="e">
        <f t="shared" si="60"/>
        <v>#REF!</v>
      </c>
      <c r="HV85" s="407" t="e">
        <f t="shared" si="60"/>
        <v>#REF!</v>
      </c>
      <c r="HW85" s="407" t="e">
        <f t="shared" si="60"/>
        <v>#REF!</v>
      </c>
      <c r="HX85" s="407" t="e">
        <f t="shared" si="60"/>
        <v>#REF!</v>
      </c>
      <c r="HY85" s="407" t="e">
        <f t="shared" si="60"/>
        <v>#REF!</v>
      </c>
      <c r="HZ85" s="407" t="e">
        <f t="shared" si="60"/>
        <v>#REF!</v>
      </c>
      <c r="IA85" s="407" t="e">
        <f t="shared" si="60"/>
        <v>#REF!</v>
      </c>
      <c r="IB85" s="407" t="e">
        <f t="shared" si="60"/>
        <v>#REF!</v>
      </c>
      <c r="IC85" s="407" t="e">
        <f t="shared" si="60"/>
        <v>#REF!</v>
      </c>
      <c r="ID85" s="407" t="e">
        <f t="shared" si="60"/>
        <v>#REF!</v>
      </c>
      <c r="IE85" s="407" t="e">
        <f t="shared" si="60"/>
        <v>#REF!</v>
      </c>
      <c r="IF85" s="407" t="e">
        <f t="shared" si="60"/>
        <v>#REF!</v>
      </c>
      <c r="IG85" s="407" t="e">
        <f t="shared" si="60"/>
        <v>#REF!</v>
      </c>
      <c r="IH85" s="407" t="e">
        <f t="shared" si="60"/>
        <v>#REF!</v>
      </c>
      <c r="II85" s="407" t="e">
        <f t="shared" si="60"/>
        <v>#REF!</v>
      </c>
    </row>
    <row r="86" spans="1:408" s="98" customFormat="1" ht="15.75" thickBot="1">
      <c r="D86" s="14" t="s">
        <v>2</v>
      </c>
      <c r="E86" s="14" t="s">
        <v>1</v>
      </c>
      <c r="F86" s="14" t="s">
        <v>3</v>
      </c>
      <c r="G86" s="14" t="s">
        <v>4</v>
      </c>
      <c r="H86" s="14" t="s">
        <v>5</v>
      </c>
      <c r="I86" s="14" t="s">
        <v>6</v>
      </c>
      <c r="J86" s="14" t="s">
        <v>7</v>
      </c>
      <c r="K86" s="14" t="s">
        <v>8</v>
      </c>
      <c r="L86" s="14" t="s">
        <v>9</v>
      </c>
      <c r="M86" s="14" t="s">
        <v>10</v>
      </c>
      <c r="N86" s="14" t="s">
        <v>11</v>
      </c>
      <c r="O86" s="14" t="s">
        <v>12</v>
      </c>
      <c r="P86" s="14" t="s">
        <v>13</v>
      </c>
      <c r="Q86" s="14" t="s">
        <v>14</v>
      </c>
      <c r="R86" s="14" t="s">
        <v>15</v>
      </c>
      <c r="S86" s="14" t="s">
        <v>16</v>
      </c>
      <c r="T86" s="14" t="s">
        <v>17</v>
      </c>
      <c r="U86" s="14" t="s">
        <v>18</v>
      </c>
      <c r="V86" s="14" t="s">
        <v>19</v>
      </c>
      <c r="W86" s="14" t="s">
        <v>20</v>
      </c>
      <c r="X86" s="14" t="s">
        <v>21</v>
      </c>
      <c r="Y86" s="14" t="s">
        <v>22</v>
      </c>
      <c r="Z86" s="14" t="s">
        <v>23</v>
      </c>
      <c r="AA86" s="14" t="s">
        <v>24</v>
      </c>
      <c r="AB86" s="14" t="s">
        <v>25</v>
      </c>
      <c r="AC86" s="14" t="s">
        <v>26</v>
      </c>
      <c r="AD86" s="14" t="s">
        <v>27</v>
      </c>
      <c r="AE86" s="14" t="s">
        <v>28</v>
      </c>
      <c r="AF86" s="14" t="s">
        <v>29</v>
      </c>
      <c r="AG86" s="14" t="s">
        <v>30</v>
      </c>
      <c r="AH86" s="14" t="s">
        <v>31</v>
      </c>
      <c r="AI86" s="14" t="s">
        <v>32</v>
      </c>
      <c r="AJ86" s="14" t="s">
        <v>33</v>
      </c>
      <c r="AK86" s="14" t="s">
        <v>34</v>
      </c>
      <c r="AL86" s="14" t="s">
        <v>35</v>
      </c>
      <c r="AM86" s="14" t="s">
        <v>36</v>
      </c>
      <c r="AN86" s="14" t="s">
        <v>37</v>
      </c>
      <c r="AO86" s="14" t="s">
        <v>38</v>
      </c>
      <c r="AP86" s="14" t="s">
        <v>39</v>
      </c>
      <c r="AQ86" s="14" t="s">
        <v>40</v>
      </c>
      <c r="AR86" s="14" t="s">
        <v>41</v>
      </c>
      <c r="AS86" s="14" t="s">
        <v>42</v>
      </c>
      <c r="AT86" s="14" t="s">
        <v>43</v>
      </c>
      <c r="AU86" s="14" t="s">
        <v>44</v>
      </c>
      <c r="AV86" s="14" t="s">
        <v>45</v>
      </c>
      <c r="AW86" s="14" t="s">
        <v>46</v>
      </c>
      <c r="AX86" s="14" t="s">
        <v>47</v>
      </c>
      <c r="AY86" s="14" t="s">
        <v>48</v>
      </c>
      <c r="AZ86" s="14" t="s">
        <v>49</v>
      </c>
      <c r="BA86" s="14" t="s">
        <v>50</v>
      </c>
      <c r="BB86" s="14" t="s">
        <v>51</v>
      </c>
      <c r="BC86" s="14" t="s">
        <v>60</v>
      </c>
      <c r="BD86" s="14" t="s">
        <v>61</v>
      </c>
      <c r="BE86" s="14" t="s">
        <v>62</v>
      </c>
      <c r="BF86" s="14" t="s">
        <v>63</v>
      </c>
      <c r="BG86" s="14" t="s">
        <v>64</v>
      </c>
      <c r="BH86" s="14" t="s">
        <v>65</v>
      </c>
      <c r="BI86" s="14" t="s">
        <v>66</v>
      </c>
      <c r="BJ86" s="14" t="s">
        <v>67</v>
      </c>
      <c r="BK86" s="14" t="s">
        <v>68</v>
      </c>
      <c r="BL86" s="14" t="s">
        <v>69</v>
      </c>
      <c r="BM86" s="14" t="s">
        <v>70</v>
      </c>
      <c r="BN86" s="14" t="s">
        <v>71</v>
      </c>
      <c r="BO86" s="14" t="s">
        <v>72</v>
      </c>
      <c r="BP86" s="14" t="s">
        <v>73</v>
      </c>
      <c r="BQ86" s="14" t="s">
        <v>74</v>
      </c>
      <c r="BR86" s="14" t="s">
        <v>75</v>
      </c>
      <c r="BS86" s="14" t="s">
        <v>76</v>
      </c>
      <c r="BT86" s="14" t="s">
        <v>77</v>
      </c>
      <c r="BU86" s="14" t="s">
        <v>78</v>
      </c>
      <c r="BV86" s="14" t="s">
        <v>79</v>
      </c>
      <c r="BW86" s="14" t="s">
        <v>80</v>
      </c>
      <c r="BX86" s="14" t="s">
        <v>81</v>
      </c>
      <c r="BY86" s="14" t="s">
        <v>82</v>
      </c>
      <c r="BZ86" s="14" t="s">
        <v>83</v>
      </c>
      <c r="CA86" s="14" t="s">
        <v>84</v>
      </c>
      <c r="CB86" s="14" t="s">
        <v>85</v>
      </c>
      <c r="CC86" s="14" t="s">
        <v>86</v>
      </c>
      <c r="CD86" s="14" t="s">
        <v>87</v>
      </c>
      <c r="CE86" s="14" t="s">
        <v>88</v>
      </c>
      <c r="CF86" s="14" t="s">
        <v>89</v>
      </c>
      <c r="CG86" s="14" t="s">
        <v>90</v>
      </c>
      <c r="CH86" s="14" t="s">
        <v>91</v>
      </c>
      <c r="CI86" s="14" t="s">
        <v>92</v>
      </c>
      <c r="CJ86" s="14" t="s">
        <v>93</v>
      </c>
      <c r="CK86" s="14" t="s">
        <v>94</v>
      </c>
      <c r="CL86" s="14" t="s">
        <v>95</v>
      </c>
      <c r="CM86" s="14" t="s">
        <v>96</v>
      </c>
      <c r="CN86" s="14" t="s">
        <v>97</v>
      </c>
      <c r="CO86" s="14" t="s">
        <v>98</v>
      </c>
      <c r="CP86" s="14" t="s">
        <v>99</v>
      </c>
      <c r="CQ86" s="14" t="s">
        <v>100</v>
      </c>
      <c r="CR86" s="14" t="s">
        <v>101</v>
      </c>
      <c r="CS86" s="14" t="s">
        <v>102</v>
      </c>
      <c r="CT86" s="14" t="s">
        <v>103</v>
      </c>
      <c r="CU86" s="14" t="s">
        <v>104</v>
      </c>
      <c r="CV86" s="14" t="s">
        <v>105</v>
      </c>
      <c r="CW86" s="14" t="s">
        <v>106</v>
      </c>
      <c r="CX86" s="14" t="s">
        <v>107</v>
      </c>
      <c r="CY86" s="14" t="s">
        <v>108</v>
      </c>
      <c r="CZ86" s="14" t="s">
        <v>109</v>
      </c>
      <c r="DA86" s="14" t="s">
        <v>110</v>
      </c>
      <c r="DB86" s="14" t="s">
        <v>111</v>
      </c>
      <c r="DC86" s="14" t="s">
        <v>112</v>
      </c>
      <c r="DD86" s="14" t="s">
        <v>113</v>
      </c>
      <c r="DE86" s="14" t="s">
        <v>114</v>
      </c>
      <c r="DF86" s="14" t="s">
        <v>115</v>
      </c>
      <c r="DG86" s="14" t="s">
        <v>116</v>
      </c>
      <c r="DH86" s="14" t="s">
        <v>117</v>
      </c>
      <c r="DI86" s="14" t="s">
        <v>118</v>
      </c>
      <c r="DJ86" s="14" t="s">
        <v>119</v>
      </c>
      <c r="DK86" s="14" t="s">
        <v>120</v>
      </c>
      <c r="DL86" s="14" t="s">
        <v>121</v>
      </c>
      <c r="DM86" s="14" t="s">
        <v>122</v>
      </c>
      <c r="DN86" s="14" t="s">
        <v>123</v>
      </c>
      <c r="DO86" s="14" t="s">
        <v>124</v>
      </c>
      <c r="DP86" s="14" t="s">
        <v>125</v>
      </c>
      <c r="DQ86" s="14" t="s">
        <v>126</v>
      </c>
      <c r="DR86" s="14" t="s">
        <v>127</v>
      </c>
      <c r="DS86" s="14" t="s">
        <v>128</v>
      </c>
      <c r="DT86" s="14" t="s">
        <v>129</v>
      </c>
      <c r="DU86" s="14" t="s">
        <v>130</v>
      </c>
      <c r="DV86" s="14" t="s">
        <v>131</v>
      </c>
      <c r="DW86" s="14" t="s">
        <v>132</v>
      </c>
      <c r="DX86" s="14" t="s">
        <v>133</v>
      </c>
      <c r="DY86" s="14" t="s">
        <v>134</v>
      </c>
      <c r="DZ86" s="14" t="s">
        <v>135</v>
      </c>
      <c r="EA86" s="14" t="s">
        <v>136</v>
      </c>
      <c r="EB86" s="14" t="s">
        <v>137</v>
      </c>
      <c r="EC86" s="14" t="s">
        <v>138</v>
      </c>
      <c r="ED86" s="14" t="s">
        <v>139</v>
      </c>
      <c r="EE86" s="14" t="s">
        <v>140</v>
      </c>
      <c r="EF86" s="14" t="s">
        <v>141</v>
      </c>
      <c r="EG86" s="14" t="s">
        <v>142</v>
      </c>
      <c r="EH86" s="14" t="s">
        <v>143</v>
      </c>
      <c r="EI86" s="14" t="s">
        <v>144</v>
      </c>
      <c r="EJ86" s="14" t="s">
        <v>145</v>
      </c>
      <c r="EK86" s="14" t="s">
        <v>146</v>
      </c>
      <c r="EL86" s="14" t="s">
        <v>147</v>
      </c>
      <c r="EM86" s="14" t="s">
        <v>148</v>
      </c>
      <c r="EN86" s="14" t="s">
        <v>149</v>
      </c>
      <c r="EO86" s="14" t="s">
        <v>150</v>
      </c>
      <c r="EP86" s="14" t="s">
        <v>151</v>
      </c>
      <c r="EQ86" s="14" t="s">
        <v>152</v>
      </c>
      <c r="ER86" s="14" t="s">
        <v>153</v>
      </c>
      <c r="ES86" s="14" t="s">
        <v>154</v>
      </c>
      <c r="ET86" s="14" t="s">
        <v>155</v>
      </c>
      <c r="EU86" s="14" t="s">
        <v>156</v>
      </c>
      <c r="EV86" s="14" t="s">
        <v>157</v>
      </c>
      <c r="EW86" s="14" t="s">
        <v>158</v>
      </c>
      <c r="EX86" s="14" t="s">
        <v>159</v>
      </c>
      <c r="EY86" s="14" t="s">
        <v>160</v>
      </c>
      <c r="EZ86" s="14" t="s">
        <v>161</v>
      </c>
      <c r="FA86" s="14" t="s">
        <v>162</v>
      </c>
      <c r="FB86" s="14" t="s">
        <v>163</v>
      </c>
      <c r="FC86" s="14" t="s">
        <v>164</v>
      </c>
      <c r="FD86" s="14" t="s">
        <v>165</v>
      </c>
      <c r="FE86" s="14" t="s">
        <v>166</v>
      </c>
      <c r="FF86" s="14" t="s">
        <v>167</v>
      </c>
      <c r="FG86" s="14" t="s">
        <v>168</v>
      </c>
      <c r="FH86" s="14" t="s">
        <v>169</v>
      </c>
      <c r="FI86" s="14" t="s">
        <v>170</v>
      </c>
      <c r="FJ86" s="14" t="s">
        <v>171</v>
      </c>
      <c r="FK86" s="14" t="s">
        <v>172</v>
      </c>
      <c r="FL86" s="14" t="s">
        <v>173</v>
      </c>
      <c r="FM86" s="14" t="s">
        <v>174</v>
      </c>
      <c r="FN86" s="14" t="s">
        <v>175</v>
      </c>
      <c r="FO86" s="14" t="s">
        <v>176</v>
      </c>
      <c r="FP86" s="14" t="s">
        <v>177</v>
      </c>
      <c r="FQ86" s="14" t="s">
        <v>178</v>
      </c>
      <c r="FR86" s="14" t="s">
        <v>179</v>
      </c>
      <c r="FS86" s="14" t="s">
        <v>180</v>
      </c>
      <c r="FT86" s="14" t="s">
        <v>181</v>
      </c>
      <c r="FU86" s="14" t="s">
        <v>182</v>
      </c>
      <c r="FV86" s="14" t="s">
        <v>183</v>
      </c>
      <c r="FW86" s="14" t="s">
        <v>184</v>
      </c>
      <c r="FX86" s="14" t="s">
        <v>185</v>
      </c>
      <c r="FY86" s="14" t="s">
        <v>186</v>
      </c>
      <c r="FZ86" s="14" t="s">
        <v>187</v>
      </c>
      <c r="GA86" s="14" t="s">
        <v>188</v>
      </c>
      <c r="GB86" s="14" t="s">
        <v>189</v>
      </c>
      <c r="GC86" s="14" t="s">
        <v>190</v>
      </c>
      <c r="GD86" s="14" t="s">
        <v>191</v>
      </c>
      <c r="GE86" s="14" t="s">
        <v>192</v>
      </c>
      <c r="GF86" s="14" t="s">
        <v>193</v>
      </c>
      <c r="GG86" s="14" t="s">
        <v>194</v>
      </c>
      <c r="GH86" s="14" t="s">
        <v>195</v>
      </c>
      <c r="GI86" s="14" t="s">
        <v>196</v>
      </c>
      <c r="GJ86" s="14" t="s">
        <v>197</v>
      </c>
      <c r="GK86" s="14" t="s">
        <v>198</v>
      </c>
      <c r="GL86" s="14" t="s">
        <v>199</v>
      </c>
      <c r="GM86" s="14" t="s">
        <v>200</v>
      </c>
      <c r="GN86" s="14" t="s">
        <v>201</v>
      </c>
      <c r="GO86" s="14" t="s">
        <v>202</v>
      </c>
      <c r="GP86" s="14" t="s">
        <v>203</v>
      </c>
      <c r="GQ86" s="14" t="s">
        <v>204</v>
      </c>
      <c r="GR86" s="14" t="s">
        <v>205</v>
      </c>
      <c r="GS86" s="14" t="s">
        <v>206</v>
      </c>
      <c r="GT86" s="14" t="s">
        <v>207</v>
      </c>
      <c r="GU86" s="14" t="s">
        <v>208</v>
      </c>
      <c r="GV86" s="14" t="s">
        <v>209</v>
      </c>
      <c r="GW86" s="14" t="s">
        <v>210</v>
      </c>
      <c r="GX86" s="14" t="s">
        <v>211</v>
      </c>
      <c r="GY86" s="14" t="s">
        <v>212</v>
      </c>
      <c r="GZ86" s="14" t="s">
        <v>213</v>
      </c>
      <c r="HA86" s="14" t="s">
        <v>214</v>
      </c>
      <c r="HB86" s="14" t="s">
        <v>215</v>
      </c>
      <c r="HC86" s="14" t="s">
        <v>216</v>
      </c>
      <c r="HD86" s="14" t="s">
        <v>217</v>
      </c>
      <c r="HE86" s="14" t="s">
        <v>218</v>
      </c>
      <c r="HF86" s="14" t="s">
        <v>219</v>
      </c>
      <c r="HG86" s="14" t="s">
        <v>220</v>
      </c>
      <c r="HH86" s="14" t="s">
        <v>221</v>
      </c>
      <c r="HI86" s="14" t="s">
        <v>222</v>
      </c>
      <c r="HJ86" s="14" t="s">
        <v>223</v>
      </c>
      <c r="HK86" s="14" t="s">
        <v>224</v>
      </c>
      <c r="HL86" s="14" t="s">
        <v>225</v>
      </c>
      <c r="HM86" s="14" t="s">
        <v>226</v>
      </c>
      <c r="HN86" s="14" t="s">
        <v>227</v>
      </c>
      <c r="HO86" s="14" t="s">
        <v>228</v>
      </c>
      <c r="HP86" s="14" t="s">
        <v>229</v>
      </c>
      <c r="HQ86" s="14" t="s">
        <v>230</v>
      </c>
      <c r="HR86" s="14" t="s">
        <v>231</v>
      </c>
      <c r="HS86" s="14" t="s">
        <v>232</v>
      </c>
      <c r="HT86" s="14" t="s">
        <v>233</v>
      </c>
      <c r="HU86" s="14" t="s">
        <v>234</v>
      </c>
      <c r="HV86" s="14" t="s">
        <v>235</v>
      </c>
      <c r="HW86" s="14" t="s">
        <v>236</v>
      </c>
      <c r="HX86" s="14" t="s">
        <v>237</v>
      </c>
      <c r="HY86" s="14" t="s">
        <v>238</v>
      </c>
      <c r="HZ86" s="14" t="s">
        <v>239</v>
      </c>
      <c r="IA86" s="14" t="s">
        <v>240</v>
      </c>
      <c r="IB86" s="14" t="s">
        <v>241</v>
      </c>
      <c r="IC86" s="14" t="s">
        <v>242</v>
      </c>
      <c r="ID86" s="14" t="s">
        <v>243</v>
      </c>
      <c r="IE86" s="14" t="s">
        <v>244</v>
      </c>
      <c r="IF86" s="14" t="s">
        <v>245</v>
      </c>
      <c r="IG86" s="14" t="s">
        <v>246</v>
      </c>
      <c r="IH86" s="14" t="s">
        <v>247</v>
      </c>
      <c r="II86" s="14" t="s">
        <v>248</v>
      </c>
      <c r="IJ86" s="14" t="s">
        <v>254</v>
      </c>
      <c r="IK86" s="14" t="s">
        <v>255</v>
      </c>
      <c r="IL86" s="14" t="s">
        <v>256</v>
      </c>
      <c r="IM86" s="14" t="s">
        <v>257</v>
      </c>
      <c r="IN86" s="14" t="s">
        <v>258</v>
      </c>
      <c r="IO86" s="14" t="s">
        <v>259</v>
      </c>
      <c r="IP86" s="14" t="s">
        <v>260</v>
      </c>
      <c r="IQ86" s="14" t="s">
        <v>261</v>
      </c>
      <c r="IR86" s="14" t="s">
        <v>262</v>
      </c>
      <c r="IS86" s="14" t="s">
        <v>263</v>
      </c>
      <c r="IT86" s="14" t="s">
        <v>264</v>
      </c>
      <c r="IU86" s="14" t="s">
        <v>265</v>
      </c>
      <c r="IV86" s="14" t="s">
        <v>266</v>
      </c>
      <c r="IW86" s="14" t="s">
        <v>267</v>
      </c>
      <c r="IX86" s="14" t="s">
        <v>268</v>
      </c>
      <c r="IY86" s="14" t="s">
        <v>269</v>
      </c>
      <c r="IZ86" s="14" t="s">
        <v>270</v>
      </c>
      <c r="JA86" s="14" t="s">
        <v>271</v>
      </c>
      <c r="JB86" s="14" t="s">
        <v>272</v>
      </c>
      <c r="JC86" s="14" t="s">
        <v>273</v>
      </c>
      <c r="JD86" s="14" t="s">
        <v>274</v>
      </c>
      <c r="JE86" s="14" t="s">
        <v>275</v>
      </c>
      <c r="JF86" s="14" t="s">
        <v>276</v>
      </c>
      <c r="JG86" s="14" t="s">
        <v>277</v>
      </c>
      <c r="JH86" s="14" t="s">
        <v>278</v>
      </c>
      <c r="JI86" s="14" t="s">
        <v>279</v>
      </c>
      <c r="JJ86" s="14" t="s">
        <v>280</v>
      </c>
      <c r="JK86" s="14" t="s">
        <v>281</v>
      </c>
      <c r="JL86" s="14" t="s">
        <v>282</v>
      </c>
      <c r="JM86" s="14" t="s">
        <v>283</v>
      </c>
      <c r="JN86" s="14" t="s">
        <v>284</v>
      </c>
      <c r="JO86" s="14" t="s">
        <v>285</v>
      </c>
      <c r="JP86" s="14" t="s">
        <v>286</v>
      </c>
      <c r="JQ86" s="14" t="s">
        <v>287</v>
      </c>
      <c r="JR86" s="14" t="s">
        <v>288</v>
      </c>
      <c r="JS86" s="14" t="s">
        <v>289</v>
      </c>
      <c r="JT86" s="14" t="s">
        <v>290</v>
      </c>
      <c r="JU86" s="14" t="s">
        <v>291</v>
      </c>
      <c r="JV86" s="14" t="s">
        <v>292</v>
      </c>
      <c r="JW86" s="14" t="s">
        <v>293</v>
      </c>
      <c r="JX86" s="14" t="s">
        <v>294</v>
      </c>
      <c r="JY86" s="14" t="s">
        <v>295</v>
      </c>
      <c r="JZ86" s="14" t="s">
        <v>296</v>
      </c>
      <c r="KA86" s="14" t="s">
        <v>297</v>
      </c>
      <c r="KB86" s="14" t="s">
        <v>298</v>
      </c>
      <c r="KC86" s="14" t="s">
        <v>299</v>
      </c>
      <c r="KD86" s="14" t="s">
        <v>300</v>
      </c>
      <c r="KE86" s="14" t="s">
        <v>301</v>
      </c>
      <c r="KF86" s="14" t="s">
        <v>302</v>
      </c>
      <c r="KG86" s="14" t="s">
        <v>303</v>
      </c>
      <c r="KH86" s="14" t="s">
        <v>304</v>
      </c>
      <c r="KI86" s="14" t="s">
        <v>305</v>
      </c>
      <c r="KJ86" s="14" t="s">
        <v>306</v>
      </c>
      <c r="KK86" s="14" t="s">
        <v>307</v>
      </c>
      <c r="KL86" s="14" t="s">
        <v>308</v>
      </c>
      <c r="KM86" s="14" t="s">
        <v>309</v>
      </c>
      <c r="KN86" s="14" t="s">
        <v>310</v>
      </c>
      <c r="KO86" s="14" t="s">
        <v>311</v>
      </c>
      <c r="KP86" s="14" t="s">
        <v>312</v>
      </c>
      <c r="KQ86" s="14" t="s">
        <v>313</v>
      </c>
      <c r="KR86" s="14" t="s">
        <v>314</v>
      </c>
      <c r="KS86" s="14" t="s">
        <v>315</v>
      </c>
      <c r="KT86" s="14" t="s">
        <v>316</v>
      </c>
      <c r="KU86" s="14" t="s">
        <v>317</v>
      </c>
      <c r="KV86" s="14" t="s">
        <v>318</v>
      </c>
      <c r="KW86" s="14" t="s">
        <v>319</v>
      </c>
      <c r="KX86" s="14" t="s">
        <v>320</v>
      </c>
      <c r="KY86" s="14" t="s">
        <v>321</v>
      </c>
      <c r="KZ86" s="14" t="s">
        <v>322</v>
      </c>
      <c r="LA86" s="14" t="s">
        <v>323</v>
      </c>
      <c r="LB86" s="14" t="s">
        <v>324</v>
      </c>
      <c r="LC86" s="14" t="s">
        <v>325</v>
      </c>
      <c r="LD86" s="14" t="s">
        <v>326</v>
      </c>
      <c r="LE86" s="14" t="s">
        <v>327</v>
      </c>
      <c r="LF86" s="14" t="s">
        <v>328</v>
      </c>
      <c r="LG86" s="14" t="s">
        <v>329</v>
      </c>
      <c r="LH86" s="14" t="s">
        <v>330</v>
      </c>
      <c r="LI86" s="14" t="s">
        <v>331</v>
      </c>
      <c r="LJ86" s="14" t="s">
        <v>332</v>
      </c>
      <c r="LK86" s="14" t="s">
        <v>333</v>
      </c>
      <c r="LL86" s="14" t="s">
        <v>334</v>
      </c>
      <c r="LM86" s="14" t="s">
        <v>335</v>
      </c>
      <c r="LN86" s="14" t="s">
        <v>336</v>
      </c>
      <c r="LO86" s="14" t="s">
        <v>337</v>
      </c>
      <c r="LP86" s="14" t="s">
        <v>338</v>
      </c>
      <c r="LQ86" s="14" t="s">
        <v>339</v>
      </c>
      <c r="LR86" s="14" t="s">
        <v>340</v>
      </c>
      <c r="LS86" s="14" t="s">
        <v>341</v>
      </c>
      <c r="LT86" s="14" t="s">
        <v>342</v>
      </c>
      <c r="LU86" s="14" t="s">
        <v>343</v>
      </c>
      <c r="LV86" s="14" t="s">
        <v>344</v>
      </c>
      <c r="LW86" s="14" t="s">
        <v>345</v>
      </c>
      <c r="LX86" s="14" t="s">
        <v>346</v>
      </c>
      <c r="LY86" s="14" t="s">
        <v>347</v>
      </c>
      <c r="LZ86" s="14" t="s">
        <v>348</v>
      </c>
      <c r="MA86" s="14" t="s">
        <v>349</v>
      </c>
      <c r="MB86" s="14" t="s">
        <v>350</v>
      </c>
      <c r="MC86" s="14" t="s">
        <v>351</v>
      </c>
      <c r="MD86" s="14" t="s">
        <v>352</v>
      </c>
      <c r="ME86" s="14" t="s">
        <v>353</v>
      </c>
      <c r="MF86" s="14" t="s">
        <v>354</v>
      </c>
      <c r="MG86" s="14" t="s">
        <v>355</v>
      </c>
      <c r="MH86" s="14" t="s">
        <v>356</v>
      </c>
      <c r="MI86" s="14" t="s">
        <v>357</v>
      </c>
      <c r="MJ86" s="14" t="s">
        <v>358</v>
      </c>
      <c r="MK86" s="14" t="s">
        <v>359</v>
      </c>
      <c r="ML86" s="14" t="s">
        <v>360</v>
      </c>
      <c r="MM86" s="14" t="s">
        <v>361</v>
      </c>
      <c r="MN86" s="14" t="s">
        <v>362</v>
      </c>
      <c r="MO86" s="14" t="s">
        <v>363</v>
      </c>
      <c r="MP86" s="14" t="s">
        <v>364</v>
      </c>
      <c r="MQ86" s="14" t="s">
        <v>365</v>
      </c>
      <c r="MR86" s="14" t="s">
        <v>366</v>
      </c>
      <c r="MS86" s="14" t="s">
        <v>367</v>
      </c>
      <c r="MT86" s="14" t="s">
        <v>368</v>
      </c>
      <c r="MU86" s="14" t="s">
        <v>369</v>
      </c>
      <c r="MV86" s="14" t="s">
        <v>370</v>
      </c>
      <c r="MW86" s="14" t="s">
        <v>371</v>
      </c>
      <c r="MX86" s="14" t="s">
        <v>372</v>
      </c>
      <c r="MY86" s="14" t="s">
        <v>373</v>
      </c>
      <c r="MZ86" s="14" t="s">
        <v>374</v>
      </c>
      <c r="NA86" s="14" t="s">
        <v>375</v>
      </c>
      <c r="NB86" s="14" t="s">
        <v>376</v>
      </c>
      <c r="NC86" s="14" t="s">
        <v>377</v>
      </c>
      <c r="ND86" s="14" t="s">
        <v>378</v>
      </c>
      <c r="NE86" s="14" t="s">
        <v>379</v>
      </c>
      <c r="NF86" s="14" t="s">
        <v>380</v>
      </c>
      <c r="NG86" s="14" t="s">
        <v>381</v>
      </c>
      <c r="NH86" s="14" t="s">
        <v>382</v>
      </c>
      <c r="NI86" s="14" t="s">
        <v>383</v>
      </c>
      <c r="NJ86" s="14" t="s">
        <v>384</v>
      </c>
      <c r="NK86" s="14" t="s">
        <v>385</v>
      </c>
      <c r="NL86" s="14" t="s">
        <v>386</v>
      </c>
      <c r="NM86" s="14" t="s">
        <v>387</v>
      </c>
      <c r="NN86" s="14" t="s">
        <v>388</v>
      </c>
      <c r="NO86" s="14" t="s">
        <v>389</v>
      </c>
      <c r="NP86" s="14" t="s">
        <v>390</v>
      </c>
      <c r="NQ86" s="14" t="s">
        <v>391</v>
      </c>
      <c r="NR86" s="14" t="s">
        <v>392</v>
      </c>
      <c r="NS86" s="14" t="s">
        <v>393</v>
      </c>
      <c r="NT86" s="14" t="s">
        <v>394</v>
      </c>
      <c r="NU86" s="14" t="s">
        <v>395</v>
      </c>
      <c r="NV86" s="14" t="s">
        <v>396</v>
      </c>
      <c r="NW86" s="14" t="s">
        <v>397</v>
      </c>
      <c r="NX86" s="14" t="s">
        <v>398</v>
      </c>
      <c r="NY86" s="14" t="s">
        <v>399</v>
      </c>
      <c r="NZ86" s="14" t="s">
        <v>400</v>
      </c>
      <c r="OA86" s="14" t="s">
        <v>401</v>
      </c>
      <c r="OB86" s="14" t="s">
        <v>402</v>
      </c>
      <c r="OC86" s="14" t="s">
        <v>403</v>
      </c>
      <c r="OD86" s="14" t="s">
        <v>404</v>
      </c>
      <c r="OE86" s="14" t="s">
        <v>405</v>
      </c>
      <c r="OF86" s="14" t="s">
        <v>406</v>
      </c>
      <c r="OG86" s="14" t="s">
        <v>407</v>
      </c>
      <c r="OH86" s="14" t="s">
        <v>408</v>
      </c>
      <c r="OI86" s="14" t="s">
        <v>409</v>
      </c>
      <c r="OJ86" s="14" t="s">
        <v>410</v>
      </c>
      <c r="OK86" s="14" t="s">
        <v>411</v>
      </c>
      <c r="OL86" s="14" t="s">
        <v>412</v>
      </c>
      <c r="OM86" s="14" t="s">
        <v>413</v>
      </c>
      <c r="ON86" s="14" t="s">
        <v>414</v>
      </c>
      <c r="OO86" s="14" t="s">
        <v>415</v>
      </c>
      <c r="OP86" s="14" t="s">
        <v>416</v>
      </c>
      <c r="OQ86" s="14" t="s">
        <v>417</v>
      </c>
      <c r="OR86" s="14" t="s">
        <v>418</v>
      </c>
    </row>
    <row r="87" spans="1:408" s="350" customFormat="1" ht="20.25" customHeight="1" thickBot="1">
      <c r="A87" s="348" t="s">
        <v>788</v>
      </c>
      <c r="B87" s="349"/>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c r="CO87" s="351"/>
      <c r="CP87" s="351"/>
      <c r="CQ87" s="351"/>
      <c r="CR87" s="351"/>
      <c r="CS87" s="351"/>
      <c r="CT87" s="351"/>
      <c r="CU87" s="351"/>
      <c r="CV87" s="351"/>
      <c r="CW87" s="351"/>
      <c r="CX87" s="351"/>
      <c r="CY87" s="351"/>
      <c r="CZ87" s="351"/>
      <c r="DA87" s="351"/>
      <c r="DB87" s="351"/>
      <c r="DC87" s="351"/>
      <c r="DD87" s="351"/>
      <c r="DE87" s="351"/>
      <c r="DF87" s="351"/>
      <c r="DG87" s="351"/>
      <c r="DH87" s="351"/>
      <c r="DI87" s="351"/>
      <c r="DJ87" s="351"/>
      <c r="DK87" s="351"/>
      <c r="DL87" s="351"/>
      <c r="DM87" s="351"/>
      <c r="DN87" s="351"/>
      <c r="DO87" s="351"/>
      <c r="DP87" s="351"/>
      <c r="DQ87" s="351"/>
      <c r="DR87" s="351"/>
      <c r="DS87" s="351"/>
      <c r="DT87" s="351"/>
      <c r="DU87" s="351"/>
      <c r="DV87" s="351"/>
      <c r="DW87" s="351"/>
      <c r="DX87" s="351"/>
      <c r="DY87" s="351"/>
      <c r="DZ87" s="351"/>
      <c r="EA87" s="351"/>
      <c r="EB87" s="351"/>
      <c r="EC87" s="351"/>
      <c r="ED87" s="351"/>
      <c r="EE87" s="351"/>
      <c r="EF87" s="351"/>
      <c r="EG87" s="351"/>
      <c r="EH87" s="351"/>
      <c r="EI87" s="351"/>
      <c r="EJ87" s="351"/>
      <c r="EK87" s="351"/>
      <c r="EL87" s="351"/>
      <c r="EM87" s="351"/>
      <c r="EN87" s="351"/>
      <c r="EO87" s="351"/>
      <c r="EP87" s="351"/>
      <c r="EQ87" s="351"/>
      <c r="ER87" s="351"/>
      <c r="ES87" s="351"/>
      <c r="ET87" s="351"/>
      <c r="EU87" s="351"/>
      <c r="EV87" s="351"/>
      <c r="EW87" s="351"/>
      <c r="EX87" s="351"/>
      <c r="EY87" s="351"/>
      <c r="EZ87" s="351"/>
      <c r="FA87" s="351"/>
      <c r="FB87" s="351"/>
      <c r="FC87" s="351"/>
      <c r="FD87" s="351"/>
      <c r="FE87" s="351"/>
      <c r="FF87" s="351"/>
      <c r="FG87" s="351"/>
      <c r="FH87" s="351"/>
      <c r="FI87" s="351"/>
      <c r="FJ87" s="351"/>
      <c r="FK87" s="351"/>
      <c r="FL87" s="351"/>
      <c r="FM87" s="351"/>
      <c r="FN87" s="351"/>
      <c r="FO87" s="351"/>
      <c r="FP87" s="351"/>
      <c r="FQ87" s="351"/>
      <c r="FR87" s="351"/>
      <c r="FS87" s="351"/>
      <c r="FT87" s="351"/>
      <c r="FU87" s="351"/>
      <c r="FV87" s="351"/>
      <c r="FW87" s="351"/>
      <c r="FX87" s="351"/>
      <c r="FY87" s="351"/>
      <c r="FZ87" s="351"/>
      <c r="GA87" s="351"/>
      <c r="GB87" s="351"/>
      <c r="GC87" s="351"/>
      <c r="GD87" s="351"/>
      <c r="GE87" s="351"/>
      <c r="GF87" s="351"/>
      <c r="GG87" s="351"/>
      <c r="GH87" s="351"/>
      <c r="GI87" s="351"/>
      <c r="GJ87" s="351"/>
      <c r="GK87" s="351"/>
      <c r="GL87" s="351"/>
      <c r="GM87" s="351"/>
      <c r="GN87" s="351"/>
      <c r="GO87" s="351"/>
      <c r="GP87" s="351"/>
      <c r="GQ87" s="351"/>
      <c r="GR87" s="351"/>
      <c r="GS87" s="351"/>
      <c r="GT87" s="351"/>
      <c r="GU87" s="351"/>
      <c r="GV87" s="351"/>
      <c r="GW87" s="351"/>
      <c r="GX87" s="351"/>
      <c r="GY87" s="351"/>
      <c r="GZ87" s="351"/>
      <c r="HA87" s="351"/>
      <c r="HB87" s="351"/>
      <c r="HC87" s="351"/>
      <c r="HD87" s="351"/>
      <c r="HE87" s="351"/>
      <c r="HF87" s="351"/>
      <c r="HG87" s="351"/>
      <c r="HH87" s="351"/>
      <c r="HI87" s="351"/>
      <c r="HJ87" s="351"/>
      <c r="HK87" s="351"/>
      <c r="HL87" s="351"/>
      <c r="HM87" s="351"/>
      <c r="HN87" s="351"/>
      <c r="HO87" s="351"/>
      <c r="HP87" s="351"/>
      <c r="HQ87" s="351"/>
      <c r="HR87" s="351"/>
      <c r="HS87" s="351"/>
      <c r="HT87" s="351"/>
      <c r="HU87" s="351"/>
      <c r="HV87" s="351"/>
      <c r="HW87" s="351"/>
      <c r="HX87" s="351"/>
      <c r="HY87" s="351"/>
      <c r="HZ87" s="351"/>
      <c r="IA87" s="351"/>
      <c r="IB87" s="351"/>
      <c r="IC87" s="351"/>
      <c r="ID87" s="351"/>
      <c r="IE87" s="351"/>
      <c r="IF87" s="351"/>
      <c r="IG87" s="351"/>
      <c r="IH87" s="351"/>
      <c r="II87" s="351"/>
      <c r="IJ87" s="352"/>
      <c r="IK87" s="352"/>
      <c r="IL87" s="352"/>
      <c r="IM87" s="352"/>
      <c r="IN87" s="352"/>
      <c r="IO87" s="352"/>
      <c r="IP87" s="352"/>
      <c r="IQ87" s="352"/>
      <c r="IR87" s="352"/>
      <c r="IS87" s="352"/>
      <c r="IT87" s="352"/>
      <c r="IU87" s="352"/>
      <c r="IV87" s="352"/>
      <c r="IW87" s="352"/>
      <c r="IX87" s="352"/>
      <c r="IY87" s="352"/>
      <c r="IZ87" s="352"/>
      <c r="JA87" s="352"/>
      <c r="JB87" s="352"/>
      <c r="JC87" s="352"/>
      <c r="JD87" s="352"/>
      <c r="JE87" s="352"/>
      <c r="JF87" s="352"/>
      <c r="JG87" s="352"/>
      <c r="JH87" s="352"/>
      <c r="JI87" s="352"/>
      <c r="JJ87" s="352"/>
      <c r="JK87" s="352"/>
      <c r="JL87" s="352"/>
      <c r="JM87" s="352"/>
      <c r="JN87" s="352"/>
      <c r="JO87" s="352"/>
      <c r="JP87" s="352"/>
      <c r="JQ87" s="352"/>
      <c r="JR87" s="352"/>
      <c r="JS87" s="352"/>
      <c r="JT87" s="352"/>
      <c r="JU87" s="352"/>
      <c r="JV87" s="352"/>
      <c r="JW87" s="352"/>
      <c r="JX87" s="352"/>
      <c r="JY87" s="352"/>
      <c r="JZ87" s="352"/>
      <c r="KA87" s="352"/>
      <c r="KB87" s="352"/>
      <c r="KC87" s="352"/>
      <c r="KD87" s="352"/>
      <c r="KE87" s="352"/>
      <c r="KF87" s="352"/>
      <c r="KG87" s="352"/>
      <c r="KH87" s="352"/>
      <c r="KI87" s="352"/>
      <c r="KJ87" s="352"/>
      <c r="KK87" s="352"/>
      <c r="KL87" s="352"/>
      <c r="KM87" s="352"/>
      <c r="KN87" s="352"/>
      <c r="KO87" s="352"/>
      <c r="KP87" s="352"/>
      <c r="KQ87" s="352"/>
      <c r="KR87" s="352"/>
      <c r="KS87" s="352"/>
      <c r="KT87" s="352"/>
      <c r="KU87" s="352"/>
      <c r="KV87" s="352"/>
      <c r="KW87" s="352"/>
      <c r="KX87" s="352"/>
      <c r="KY87" s="352"/>
      <c r="KZ87" s="352"/>
      <c r="LA87" s="352"/>
      <c r="LB87" s="352"/>
      <c r="LC87" s="352"/>
      <c r="LD87" s="352"/>
      <c r="LE87" s="352"/>
      <c r="LF87" s="352"/>
      <c r="LG87" s="352"/>
      <c r="LH87" s="352"/>
      <c r="LI87" s="352"/>
      <c r="LJ87" s="352"/>
      <c r="LK87" s="352"/>
      <c r="LL87" s="352"/>
      <c r="LM87" s="352"/>
      <c r="LN87" s="352"/>
      <c r="LO87" s="352"/>
      <c r="LP87" s="352"/>
      <c r="LQ87" s="352"/>
      <c r="LR87" s="352"/>
      <c r="LS87" s="352"/>
      <c r="LT87" s="352"/>
      <c r="LU87" s="352"/>
      <c r="LV87" s="352"/>
      <c r="LW87" s="352"/>
      <c r="LX87" s="352"/>
      <c r="LY87" s="352"/>
      <c r="LZ87" s="352"/>
      <c r="MA87" s="352"/>
      <c r="MB87" s="352"/>
      <c r="MC87" s="352"/>
      <c r="MD87" s="352"/>
      <c r="ME87" s="352"/>
      <c r="MF87" s="352"/>
    </row>
    <row r="88" spans="1:408" s="98" customFormat="1">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4"/>
      <c r="NJ88" s="14"/>
      <c r="NK88" s="14"/>
      <c r="NL88" s="14"/>
      <c r="NM88" s="14"/>
      <c r="NN88" s="14"/>
      <c r="NO88" s="14"/>
      <c r="NP88" s="14"/>
      <c r="NQ88" s="14"/>
      <c r="NR88" s="14"/>
      <c r="NS88" s="14"/>
      <c r="NT88" s="14"/>
      <c r="NU88" s="14"/>
      <c r="NV88" s="14"/>
      <c r="NW88" s="14"/>
      <c r="NX88" s="14"/>
      <c r="NY88" s="14"/>
      <c r="NZ88" s="14"/>
      <c r="OA88" s="14"/>
      <c r="OB88" s="14"/>
      <c r="OC88" s="14"/>
      <c r="OD88" s="14"/>
      <c r="OE88" s="14"/>
      <c r="OF88" s="14"/>
      <c r="OG88" s="14"/>
      <c r="OH88" s="14"/>
      <c r="OI88" s="14"/>
      <c r="OJ88" s="14"/>
      <c r="OK88" s="14"/>
      <c r="OL88" s="14"/>
      <c r="OM88" s="14"/>
      <c r="ON88" s="14"/>
      <c r="OO88" s="14"/>
      <c r="OP88" s="14"/>
      <c r="OQ88" s="14"/>
      <c r="OR88" s="14"/>
    </row>
    <row r="89" spans="1:408" s="17" customFormat="1">
      <c r="B89" s="23"/>
      <c r="D89" s="66" t="s">
        <v>2</v>
      </c>
      <c r="E89" s="66" t="s">
        <v>1</v>
      </c>
      <c r="F89" s="66" t="s">
        <v>3</v>
      </c>
      <c r="G89" s="66" t="s">
        <v>4</v>
      </c>
      <c r="H89" s="66" t="s">
        <v>5</v>
      </c>
      <c r="I89" s="66" t="s">
        <v>6</v>
      </c>
      <c r="J89" s="66" t="s">
        <v>7</v>
      </c>
      <c r="K89" s="66" t="s">
        <v>8</v>
      </c>
      <c r="L89" s="66" t="s">
        <v>9</v>
      </c>
      <c r="M89" s="66" t="s">
        <v>10</v>
      </c>
      <c r="N89" s="66" t="s">
        <v>11</v>
      </c>
      <c r="O89" s="66" t="s">
        <v>12</v>
      </c>
      <c r="P89" s="66" t="s">
        <v>13</v>
      </c>
      <c r="Q89" s="66" t="s">
        <v>14</v>
      </c>
      <c r="R89" s="66" t="s">
        <v>15</v>
      </c>
      <c r="S89" s="66" t="s">
        <v>16</v>
      </c>
      <c r="T89" s="66" t="s">
        <v>17</v>
      </c>
      <c r="U89" s="66" t="s">
        <v>18</v>
      </c>
      <c r="V89" s="66" t="s">
        <v>19</v>
      </c>
      <c r="W89" s="66" t="s">
        <v>20</v>
      </c>
      <c r="X89" s="66" t="s">
        <v>21</v>
      </c>
      <c r="Y89" s="66" t="s">
        <v>22</v>
      </c>
      <c r="Z89" s="66" t="s">
        <v>23</v>
      </c>
      <c r="AA89" s="66" t="s">
        <v>24</v>
      </c>
      <c r="AB89" s="66" t="s">
        <v>25</v>
      </c>
      <c r="AC89" s="66" t="s">
        <v>26</v>
      </c>
      <c r="AD89" s="66" t="s">
        <v>27</v>
      </c>
      <c r="AE89" s="66" t="s">
        <v>28</v>
      </c>
      <c r="AF89" s="66" t="s">
        <v>29</v>
      </c>
      <c r="AG89" s="66" t="s">
        <v>30</v>
      </c>
      <c r="AH89" s="66" t="s">
        <v>31</v>
      </c>
      <c r="AI89" s="66" t="s">
        <v>32</v>
      </c>
      <c r="AJ89" s="66" t="s">
        <v>33</v>
      </c>
      <c r="AK89" s="66" t="s">
        <v>34</v>
      </c>
      <c r="AL89" s="66" t="s">
        <v>35</v>
      </c>
      <c r="AM89" s="66" t="s">
        <v>36</v>
      </c>
      <c r="AN89" s="66" t="s">
        <v>37</v>
      </c>
      <c r="AO89" s="66" t="s">
        <v>38</v>
      </c>
      <c r="AP89" s="66" t="s">
        <v>39</v>
      </c>
      <c r="AQ89" s="66" t="s">
        <v>40</v>
      </c>
      <c r="AR89" s="66" t="s">
        <v>41</v>
      </c>
      <c r="AS89" s="66" t="s">
        <v>42</v>
      </c>
      <c r="AT89" s="66" t="s">
        <v>43</v>
      </c>
      <c r="AU89" s="66" t="s">
        <v>44</v>
      </c>
      <c r="AV89" s="66" t="s">
        <v>45</v>
      </c>
      <c r="AW89" s="66" t="s">
        <v>46</v>
      </c>
      <c r="AX89" s="66" t="s">
        <v>47</v>
      </c>
      <c r="AY89" s="66" t="s">
        <v>48</v>
      </c>
      <c r="AZ89" s="66" t="s">
        <v>49</v>
      </c>
      <c r="BA89" s="66" t="s">
        <v>50</v>
      </c>
      <c r="BB89" s="67" t="s">
        <v>51</v>
      </c>
      <c r="BC89" s="9" t="s">
        <v>60</v>
      </c>
      <c r="BD89" s="9" t="s">
        <v>61</v>
      </c>
      <c r="BE89" s="9" t="s">
        <v>62</v>
      </c>
      <c r="BF89" s="9" t="s">
        <v>63</v>
      </c>
      <c r="BG89" s="9" t="s">
        <v>64</v>
      </c>
      <c r="BH89" s="9" t="s">
        <v>65</v>
      </c>
      <c r="BI89" s="9" t="s">
        <v>66</v>
      </c>
      <c r="BJ89" s="9" t="s">
        <v>67</v>
      </c>
      <c r="BK89" s="9" t="s">
        <v>68</v>
      </c>
      <c r="BL89" s="9" t="s">
        <v>69</v>
      </c>
      <c r="BM89" s="9" t="s">
        <v>70</v>
      </c>
      <c r="BN89" s="9" t="s">
        <v>71</v>
      </c>
      <c r="BO89" s="9" t="s">
        <v>72</v>
      </c>
      <c r="BP89" s="9" t="s">
        <v>73</v>
      </c>
      <c r="BQ89" s="9" t="s">
        <v>74</v>
      </c>
      <c r="BR89" s="9" t="s">
        <v>75</v>
      </c>
      <c r="BS89" s="9" t="s">
        <v>76</v>
      </c>
      <c r="BT89" s="9" t="s">
        <v>77</v>
      </c>
      <c r="BU89" s="9" t="s">
        <v>78</v>
      </c>
      <c r="BV89" s="9" t="s">
        <v>79</v>
      </c>
      <c r="BW89" s="9" t="s">
        <v>80</v>
      </c>
      <c r="BX89" s="9" t="s">
        <v>81</v>
      </c>
      <c r="BY89" s="9" t="s">
        <v>82</v>
      </c>
      <c r="BZ89" s="9" t="s">
        <v>83</v>
      </c>
      <c r="CA89" s="9" t="s">
        <v>84</v>
      </c>
      <c r="CB89" s="9" t="s">
        <v>85</v>
      </c>
      <c r="CC89" s="9" t="s">
        <v>86</v>
      </c>
      <c r="CD89" s="9" t="s">
        <v>87</v>
      </c>
      <c r="CE89" s="9" t="s">
        <v>88</v>
      </c>
      <c r="CF89" s="9" t="s">
        <v>89</v>
      </c>
      <c r="CG89" s="9" t="s">
        <v>90</v>
      </c>
      <c r="CH89" s="9" t="s">
        <v>91</v>
      </c>
      <c r="CI89" s="9" t="s">
        <v>92</v>
      </c>
      <c r="CJ89" s="9" t="s">
        <v>93</v>
      </c>
      <c r="CK89" s="9" t="s">
        <v>94</v>
      </c>
      <c r="CL89" s="9" t="s">
        <v>95</v>
      </c>
      <c r="CM89" s="9" t="s">
        <v>96</v>
      </c>
      <c r="CN89" s="9" t="s">
        <v>97</v>
      </c>
      <c r="CO89" s="9" t="s">
        <v>98</v>
      </c>
      <c r="CP89" s="9" t="s">
        <v>99</v>
      </c>
      <c r="CQ89" s="9" t="s">
        <v>100</v>
      </c>
      <c r="CR89" s="9" t="s">
        <v>101</v>
      </c>
      <c r="CS89" s="9" t="s">
        <v>102</v>
      </c>
      <c r="CT89" s="9" t="s">
        <v>103</v>
      </c>
      <c r="CU89" s="9" t="s">
        <v>104</v>
      </c>
      <c r="CV89" s="9" t="s">
        <v>105</v>
      </c>
      <c r="CW89" s="9" t="s">
        <v>106</v>
      </c>
      <c r="CX89" s="9" t="s">
        <v>107</v>
      </c>
      <c r="CY89" s="9" t="s">
        <v>108</v>
      </c>
      <c r="CZ89" s="9" t="s">
        <v>109</v>
      </c>
      <c r="DA89" s="9" t="s">
        <v>110</v>
      </c>
      <c r="DB89" s="9" t="s">
        <v>111</v>
      </c>
      <c r="DC89" s="9" t="s">
        <v>112</v>
      </c>
      <c r="DD89" s="9" t="s">
        <v>113</v>
      </c>
      <c r="DE89" s="9" t="s">
        <v>114</v>
      </c>
      <c r="DF89" s="9" t="s">
        <v>115</v>
      </c>
      <c r="DG89" s="9" t="s">
        <v>116</v>
      </c>
      <c r="DH89" s="9" t="s">
        <v>117</v>
      </c>
      <c r="DI89" s="9" t="s">
        <v>118</v>
      </c>
      <c r="DJ89" s="9" t="s">
        <v>119</v>
      </c>
      <c r="DK89" s="9" t="s">
        <v>120</v>
      </c>
      <c r="DL89" s="9" t="s">
        <v>121</v>
      </c>
      <c r="DM89" s="9" t="s">
        <v>122</v>
      </c>
      <c r="DN89" s="9" t="s">
        <v>123</v>
      </c>
      <c r="DO89" s="9" t="s">
        <v>124</v>
      </c>
      <c r="DP89" s="9" t="s">
        <v>125</v>
      </c>
      <c r="DQ89" s="9" t="s">
        <v>126</v>
      </c>
      <c r="DR89" s="9" t="s">
        <v>127</v>
      </c>
      <c r="DS89" s="9" t="s">
        <v>128</v>
      </c>
      <c r="DT89" s="9" t="s">
        <v>129</v>
      </c>
      <c r="DU89" s="9" t="s">
        <v>130</v>
      </c>
      <c r="DV89" s="9" t="s">
        <v>131</v>
      </c>
      <c r="DW89" s="9" t="s">
        <v>132</v>
      </c>
      <c r="DX89" s="9" t="s">
        <v>133</v>
      </c>
      <c r="DY89" s="9" t="s">
        <v>134</v>
      </c>
      <c r="DZ89" s="9" t="s">
        <v>135</v>
      </c>
      <c r="EA89" s="9" t="s">
        <v>136</v>
      </c>
      <c r="EB89" s="9" t="s">
        <v>137</v>
      </c>
      <c r="EC89" s="9" t="s">
        <v>138</v>
      </c>
      <c r="ED89" s="9" t="s">
        <v>139</v>
      </c>
      <c r="EE89" s="9" t="s">
        <v>140</v>
      </c>
      <c r="EF89" s="9" t="s">
        <v>141</v>
      </c>
      <c r="EG89" s="9" t="s">
        <v>142</v>
      </c>
      <c r="EH89" s="9" t="s">
        <v>143</v>
      </c>
      <c r="EI89" s="9" t="s">
        <v>144</v>
      </c>
      <c r="EJ89" s="9" t="s">
        <v>145</v>
      </c>
      <c r="EK89" s="9" t="s">
        <v>146</v>
      </c>
      <c r="EL89" s="9" t="s">
        <v>147</v>
      </c>
      <c r="EM89" s="9" t="s">
        <v>148</v>
      </c>
      <c r="EN89" s="9" t="s">
        <v>149</v>
      </c>
      <c r="EO89" s="9" t="s">
        <v>150</v>
      </c>
      <c r="EP89" s="9" t="s">
        <v>151</v>
      </c>
      <c r="EQ89" s="9" t="s">
        <v>152</v>
      </c>
      <c r="ER89" s="9" t="s">
        <v>153</v>
      </c>
      <c r="ES89" s="9" t="s">
        <v>154</v>
      </c>
      <c r="ET89" s="9" t="s">
        <v>155</v>
      </c>
      <c r="EU89" s="9" t="s">
        <v>156</v>
      </c>
      <c r="EV89" s="9" t="s">
        <v>157</v>
      </c>
      <c r="EW89" s="9" t="s">
        <v>158</v>
      </c>
      <c r="EX89" s="9" t="s">
        <v>159</v>
      </c>
      <c r="EY89" s="9" t="s">
        <v>160</v>
      </c>
      <c r="EZ89" s="9" t="s">
        <v>161</v>
      </c>
      <c r="FA89" s="9" t="s">
        <v>162</v>
      </c>
      <c r="FB89" s="9" t="s">
        <v>163</v>
      </c>
      <c r="FC89" s="9" t="s">
        <v>164</v>
      </c>
      <c r="FD89" s="9" t="s">
        <v>165</v>
      </c>
      <c r="FE89" s="9" t="s">
        <v>166</v>
      </c>
      <c r="FF89" s="9" t="s">
        <v>167</v>
      </c>
      <c r="FG89" s="9" t="s">
        <v>168</v>
      </c>
      <c r="FH89" s="9" t="s">
        <v>169</v>
      </c>
      <c r="FI89" s="9" t="s">
        <v>170</v>
      </c>
      <c r="FJ89" s="9" t="s">
        <v>171</v>
      </c>
      <c r="FK89" s="9" t="s">
        <v>172</v>
      </c>
      <c r="FL89" s="9" t="s">
        <v>173</v>
      </c>
      <c r="FM89" s="9" t="s">
        <v>174</v>
      </c>
      <c r="FN89" s="9" t="s">
        <v>175</v>
      </c>
      <c r="FO89" s="9" t="s">
        <v>176</v>
      </c>
      <c r="FP89" s="9" t="s">
        <v>177</v>
      </c>
      <c r="FQ89" s="9" t="s">
        <v>178</v>
      </c>
      <c r="FR89" s="9" t="s">
        <v>179</v>
      </c>
      <c r="FS89" s="9" t="s">
        <v>180</v>
      </c>
      <c r="FT89" s="9" t="s">
        <v>181</v>
      </c>
      <c r="FU89" s="9" t="s">
        <v>182</v>
      </c>
      <c r="FV89" s="9" t="s">
        <v>183</v>
      </c>
      <c r="FW89" s="9" t="s">
        <v>184</v>
      </c>
      <c r="FX89" s="9" t="s">
        <v>185</v>
      </c>
      <c r="FY89" s="9" t="s">
        <v>186</v>
      </c>
      <c r="FZ89" s="9" t="s">
        <v>187</v>
      </c>
      <c r="GA89" s="9" t="s">
        <v>188</v>
      </c>
      <c r="GB89" s="9" t="s">
        <v>189</v>
      </c>
      <c r="GC89" s="9" t="s">
        <v>190</v>
      </c>
      <c r="GD89" s="9" t="s">
        <v>191</v>
      </c>
      <c r="GE89" s="9" t="s">
        <v>192</v>
      </c>
      <c r="GF89" s="9" t="s">
        <v>193</v>
      </c>
      <c r="GG89" s="9" t="s">
        <v>194</v>
      </c>
      <c r="GH89" s="9" t="s">
        <v>195</v>
      </c>
      <c r="GI89" s="9" t="s">
        <v>196</v>
      </c>
      <c r="GJ89" s="9" t="s">
        <v>197</v>
      </c>
      <c r="GK89" s="9" t="s">
        <v>198</v>
      </c>
      <c r="GL89" s="9" t="s">
        <v>199</v>
      </c>
      <c r="GM89" s="9" t="s">
        <v>200</v>
      </c>
      <c r="GN89" s="9" t="s">
        <v>201</v>
      </c>
      <c r="GO89" s="9" t="s">
        <v>202</v>
      </c>
      <c r="GP89" s="9" t="s">
        <v>203</v>
      </c>
      <c r="GQ89" s="9" t="s">
        <v>204</v>
      </c>
      <c r="GR89" s="9" t="s">
        <v>205</v>
      </c>
      <c r="GS89" s="9" t="s">
        <v>206</v>
      </c>
      <c r="GT89" s="9" t="s">
        <v>207</v>
      </c>
      <c r="GU89" s="9" t="s">
        <v>208</v>
      </c>
      <c r="GV89" s="9" t="s">
        <v>209</v>
      </c>
      <c r="GW89" s="9" t="s">
        <v>210</v>
      </c>
      <c r="GX89" s="9" t="s">
        <v>211</v>
      </c>
      <c r="GY89" s="9" t="s">
        <v>212</v>
      </c>
      <c r="GZ89" s="9" t="s">
        <v>213</v>
      </c>
      <c r="HA89" s="9" t="s">
        <v>214</v>
      </c>
      <c r="HB89" s="9" t="s">
        <v>215</v>
      </c>
      <c r="HC89" s="9" t="s">
        <v>216</v>
      </c>
      <c r="HD89" s="9" t="s">
        <v>217</v>
      </c>
      <c r="HE89" s="9" t="s">
        <v>218</v>
      </c>
      <c r="HF89" s="9" t="s">
        <v>219</v>
      </c>
      <c r="HG89" s="9" t="s">
        <v>220</v>
      </c>
      <c r="HH89" s="9" t="s">
        <v>221</v>
      </c>
      <c r="HI89" s="9" t="s">
        <v>222</v>
      </c>
      <c r="HJ89" s="9" t="s">
        <v>223</v>
      </c>
      <c r="HK89" s="9" t="s">
        <v>224</v>
      </c>
      <c r="HL89" s="9" t="s">
        <v>225</v>
      </c>
      <c r="HM89" s="9" t="s">
        <v>226</v>
      </c>
      <c r="HN89" s="9" t="s">
        <v>227</v>
      </c>
      <c r="HO89" s="9" t="s">
        <v>228</v>
      </c>
      <c r="HP89" s="9" t="s">
        <v>229</v>
      </c>
      <c r="HQ89" s="9" t="s">
        <v>230</v>
      </c>
      <c r="HR89" s="9" t="s">
        <v>231</v>
      </c>
      <c r="HS89" s="9" t="s">
        <v>232</v>
      </c>
      <c r="HT89" s="9" t="s">
        <v>233</v>
      </c>
      <c r="HU89" s="9" t="s">
        <v>234</v>
      </c>
      <c r="HV89" s="9" t="s">
        <v>235</v>
      </c>
      <c r="HW89" s="9" t="s">
        <v>236</v>
      </c>
      <c r="HX89" s="9" t="s">
        <v>237</v>
      </c>
      <c r="HY89" s="9" t="s">
        <v>238</v>
      </c>
      <c r="HZ89" s="9" t="s">
        <v>239</v>
      </c>
      <c r="IA89" s="9" t="s">
        <v>240</v>
      </c>
      <c r="IB89" s="9" t="s">
        <v>241</v>
      </c>
      <c r="IC89" s="9" t="s">
        <v>242</v>
      </c>
      <c r="ID89" s="9" t="s">
        <v>243</v>
      </c>
      <c r="IE89" s="9" t="s">
        <v>244</v>
      </c>
      <c r="IF89" s="9" t="s">
        <v>245</v>
      </c>
      <c r="IG89" s="9" t="s">
        <v>246</v>
      </c>
      <c r="IH89" s="9" t="s">
        <v>247</v>
      </c>
      <c r="II89" s="9" t="s">
        <v>248</v>
      </c>
    </row>
    <row r="90" spans="1:408">
      <c r="B90" s="118" t="s">
        <v>795</v>
      </c>
      <c r="C90" s="99">
        <f>'1.2 Investment estimation'!F26</f>
        <v>0</v>
      </c>
      <c r="E90" s="28"/>
    </row>
    <row r="91" spans="1:408">
      <c r="B91" s="118" t="s">
        <v>495</v>
      </c>
      <c r="C91" s="99">
        <f>'1.2 Investment estimation'!F27*'READ ME FIRST!!!'!D46</f>
        <v>0</v>
      </c>
      <c r="E91" s="28"/>
    </row>
    <row r="92" spans="1:408">
      <c r="B92" s="119" t="s">
        <v>490</v>
      </c>
      <c r="C92" s="120">
        <f>D13</f>
        <v>0</v>
      </c>
      <c r="E92" s="28"/>
    </row>
    <row r="93" spans="1:408">
      <c r="B93" s="119" t="s">
        <v>496</v>
      </c>
      <c r="C93" s="120">
        <f>C61</f>
        <v>47155.415999999997</v>
      </c>
      <c r="E93" s="28"/>
    </row>
    <row r="94" spans="1:408" ht="15.75" thickBot="1">
      <c r="A94" s="467">
        <f>C73</f>
        <v>0</v>
      </c>
      <c r="B94" s="119" t="s">
        <v>488</v>
      </c>
      <c r="C94" s="120">
        <v>0</v>
      </c>
      <c r="D94" s="120">
        <f>$A$94*0.5</f>
        <v>0</v>
      </c>
      <c r="E94" s="120">
        <f>$A$94*0.5</f>
        <v>0</v>
      </c>
      <c r="F94" s="120"/>
      <c r="G94" s="120"/>
      <c r="H94" s="120"/>
    </row>
    <row r="95" spans="1:408" ht="16.5" customHeight="1">
      <c r="B95" s="114" t="s">
        <v>494</v>
      </c>
      <c r="C95" s="115">
        <f>(SUM(C92:C94)-(SUM(C90:C91)))</f>
        <v>47155.415999999997</v>
      </c>
      <c r="D95" s="116">
        <f t="shared" ref="D95:E95" si="61">IF(D94&gt;0,D80+D94-D81,D80+D94-D81+D45)</f>
        <v>0</v>
      </c>
      <c r="E95" s="116">
        <f t="shared" si="61"/>
        <v>0</v>
      </c>
      <c r="F95" s="116">
        <f>IF(F94&gt;0,F80+F94-F81,F80+F94-F81+F45)</f>
        <v>0</v>
      </c>
      <c r="G95" s="116">
        <f t="shared" ref="G95:BB95" si="62">IF(G94&gt;0,G80+G94-G81,G80+G94-G81+G45)</f>
        <v>0</v>
      </c>
      <c r="H95" s="116">
        <f t="shared" si="62"/>
        <v>0</v>
      </c>
      <c r="I95" s="116">
        <f t="shared" si="62"/>
        <v>0</v>
      </c>
      <c r="J95" s="116">
        <f t="shared" si="62"/>
        <v>0</v>
      </c>
      <c r="K95" s="116">
        <f t="shared" si="62"/>
        <v>0</v>
      </c>
      <c r="L95" s="116">
        <f t="shared" si="62"/>
        <v>0</v>
      </c>
      <c r="M95" s="116">
        <f t="shared" si="62"/>
        <v>0</v>
      </c>
      <c r="N95" s="116">
        <f t="shared" si="62"/>
        <v>0</v>
      </c>
      <c r="O95" s="116">
        <f t="shared" si="62"/>
        <v>0</v>
      </c>
      <c r="P95" s="116">
        <f t="shared" si="62"/>
        <v>0</v>
      </c>
      <c r="Q95" s="116">
        <f t="shared" si="62"/>
        <v>0</v>
      </c>
      <c r="R95" s="116">
        <f t="shared" si="62"/>
        <v>0</v>
      </c>
      <c r="S95" s="116">
        <f t="shared" si="62"/>
        <v>0</v>
      </c>
      <c r="T95" s="116">
        <f t="shared" si="62"/>
        <v>0</v>
      </c>
      <c r="U95" s="116">
        <f t="shared" si="62"/>
        <v>0</v>
      </c>
      <c r="V95" s="116">
        <f t="shared" si="62"/>
        <v>0</v>
      </c>
      <c r="W95" s="116">
        <f t="shared" si="62"/>
        <v>0</v>
      </c>
      <c r="X95" s="116">
        <f t="shared" si="62"/>
        <v>0</v>
      </c>
      <c r="Y95" s="116">
        <f t="shared" si="62"/>
        <v>0</v>
      </c>
      <c r="Z95" s="116">
        <f t="shared" si="62"/>
        <v>0</v>
      </c>
      <c r="AA95" s="116">
        <f t="shared" si="62"/>
        <v>0</v>
      </c>
      <c r="AB95" s="116">
        <f t="shared" si="62"/>
        <v>0</v>
      </c>
      <c r="AC95" s="116">
        <f t="shared" si="62"/>
        <v>0</v>
      </c>
      <c r="AD95" s="116">
        <f t="shared" si="62"/>
        <v>0</v>
      </c>
      <c r="AE95" s="116">
        <f t="shared" si="62"/>
        <v>0</v>
      </c>
      <c r="AF95" s="116">
        <f t="shared" si="62"/>
        <v>0</v>
      </c>
      <c r="AG95" s="116">
        <f t="shared" si="62"/>
        <v>0</v>
      </c>
      <c r="AH95" s="116">
        <f t="shared" si="62"/>
        <v>0</v>
      </c>
      <c r="AI95" s="116">
        <f t="shared" si="62"/>
        <v>0</v>
      </c>
      <c r="AJ95" s="116">
        <f t="shared" si="62"/>
        <v>0</v>
      </c>
      <c r="AK95" s="116">
        <f t="shared" si="62"/>
        <v>0</v>
      </c>
      <c r="AL95" s="116">
        <f t="shared" si="62"/>
        <v>0</v>
      </c>
      <c r="AM95" s="116">
        <f t="shared" si="62"/>
        <v>0</v>
      </c>
      <c r="AN95" s="116">
        <f t="shared" si="62"/>
        <v>0</v>
      </c>
      <c r="AO95" s="116">
        <f t="shared" si="62"/>
        <v>0</v>
      </c>
      <c r="AP95" s="116">
        <f t="shared" si="62"/>
        <v>0</v>
      </c>
      <c r="AQ95" s="116">
        <f t="shared" si="62"/>
        <v>0</v>
      </c>
      <c r="AR95" s="116">
        <f t="shared" si="62"/>
        <v>0</v>
      </c>
      <c r="AS95" s="116">
        <f t="shared" si="62"/>
        <v>0</v>
      </c>
      <c r="AT95" s="116">
        <f t="shared" si="62"/>
        <v>0</v>
      </c>
      <c r="AU95" s="116">
        <f t="shared" si="62"/>
        <v>0</v>
      </c>
      <c r="AV95" s="116">
        <f t="shared" si="62"/>
        <v>0</v>
      </c>
      <c r="AW95" s="116">
        <f t="shared" si="62"/>
        <v>0</v>
      </c>
      <c r="AX95" s="116">
        <f t="shared" si="62"/>
        <v>0</v>
      </c>
      <c r="AY95" s="116">
        <f t="shared" si="62"/>
        <v>0</v>
      </c>
      <c r="AZ95" s="116">
        <f t="shared" si="62"/>
        <v>0</v>
      </c>
      <c r="BA95" s="116">
        <f t="shared" si="62"/>
        <v>0</v>
      </c>
      <c r="BB95" s="116">
        <f t="shared" si="62"/>
        <v>0</v>
      </c>
    </row>
    <row r="96" spans="1:408" ht="15.75" thickBot="1">
      <c r="B96" s="106" t="s">
        <v>493</v>
      </c>
      <c r="C96" s="117">
        <f>C95</f>
        <v>47155.415999999997</v>
      </c>
      <c r="D96" s="117">
        <f>C96+D95</f>
        <v>47155.415999999997</v>
      </c>
      <c r="E96" s="117">
        <f t="shared" ref="E96:BB96" si="63">D96+E95</f>
        <v>47155.415999999997</v>
      </c>
      <c r="F96" s="117">
        <f t="shared" si="63"/>
        <v>47155.415999999997</v>
      </c>
      <c r="G96" s="117">
        <f t="shared" si="63"/>
        <v>47155.415999999997</v>
      </c>
      <c r="H96" s="117">
        <f t="shared" si="63"/>
        <v>47155.415999999997</v>
      </c>
      <c r="I96" s="117">
        <f t="shared" si="63"/>
        <v>47155.415999999997</v>
      </c>
      <c r="J96" s="117">
        <f t="shared" si="63"/>
        <v>47155.415999999997</v>
      </c>
      <c r="K96" s="117">
        <f t="shared" si="63"/>
        <v>47155.415999999997</v>
      </c>
      <c r="L96" s="117">
        <f t="shared" si="63"/>
        <v>47155.415999999997</v>
      </c>
      <c r="M96" s="117">
        <f t="shared" si="63"/>
        <v>47155.415999999997</v>
      </c>
      <c r="N96" s="117">
        <f t="shared" si="63"/>
        <v>47155.415999999997</v>
      </c>
      <c r="O96" s="117">
        <f t="shared" si="63"/>
        <v>47155.415999999997</v>
      </c>
      <c r="P96" s="117">
        <f t="shared" si="63"/>
        <v>47155.415999999997</v>
      </c>
      <c r="Q96" s="117">
        <f t="shared" si="63"/>
        <v>47155.415999999997</v>
      </c>
      <c r="R96" s="117">
        <f t="shared" si="63"/>
        <v>47155.415999999997</v>
      </c>
      <c r="S96" s="117">
        <f t="shared" si="63"/>
        <v>47155.415999999997</v>
      </c>
      <c r="T96" s="117">
        <f t="shared" si="63"/>
        <v>47155.415999999997</v>
      </c>
      <c r="U96" s="117">
        <f t="shared" si="63"/>
        <v>47155.415999999997</v>
      </c>
      <c r="V96" s="117">
        <f t="shared" si="63"/>
        <v>47155.415999999997</v>
      </c>
      <c r="W96" s="117">
        <f t="shared" si="63"/>
        <v>47155.415999999997</v>
      </c>
      <c r="X96" s="117">
        <f t="shared" si="63"/>
        <v>47155.415999999997</v>
      </c>
      <c r="Y96" s="117">
        <f t="shared" si="63"/>
        <v>47155.415999999997</v>
      </c>
      <c r="Z96" s="117">
        <f t="shared" si="63"/>
        <v>47155.415999999997</v>
      </c>
      <c r="AA96" s="117">
        <f t="shared" si="63"/>
        <v>47155.415999999997</v>
      </c>
      <c r="AB96" s="117">
        <f t="shared" si="63"/>
        <v>47155.415999999997</v>
      </c>
      <c r="AC96" s="117">
        <f t="shared" si="63"/>
        <v>47155.415999999997</v>
      </c>
      <c r="AD96" s="117">
        <f t="shared" si="63"/>
        <v>47155.415999999997</v>
      </c>
      <c r="AE96" s="117">
        <f t="shared" si="63"/>
        <v>47155.415999999997</v>
      </c>
      <c r="AF96" s="117">
        <f t="shared" si="63"/>
        <v>47155.415999999997</v>
      </c>
      <c r="AG96" s="117">
        <f t="shared" si="63"/>
        <v>47155.415999999997</v>
      </c>
      <c r="AH96" s="117">
        <f t="shared" si="63"/>
        <v>47155.415999999997</v>
      </c>
      <c r="AI96" s="117">
        <f t="shared" si="63"/>
        <v>47155.415999999997</v>
      </c>
      <c r="AJ96" s="117">
        <f t="shared" si="63"/>
        <v>47155.415999999997</v>
      </c>
      <c r="AK96" s="117">
        <f t="shared" si="63"/>
        <v>47155.415999999997</v>
      </c>
      <c r="AL96" s="117">
        <f t="shared" si="63"/>
        <v>47155.415999999997</v>
      </c>
      <c r="AM96" s="117">
        <f t="shared" si="63"/>
        <v>47155.415999999997</v>
      </c>
      <c r="AN96" s="117">
        <f t="shared" si="63"/>
        <v>47155.415999999997</v>
      </c>
      <c r="AO96" s="117">
        <f t="shared" si="63"/>
        <v>47155.415999999997</v>
      </c>
      <c r="AP96" s="117">
        <f t="shared" si="63"/>
        <v>47155.415999999997</v>
      </c>
      <c r="AQ96" s="117">
        <f t="shared" si="63"/>
        <v>47155.415999999997</v>
      </c>
      <c r="AR96" s="117">
        <f t="shared" si="63"/>
        <v>47155.415999999997</v>
      </c>
      <c r="AS96" s="117">
        <f t="shared" si="63"/>
        <v>47155.415999999997</v>
      </c>
      <c r="AT96" s="117">
        <f t="shared" si="63"/>
        <v>47155.415999999997</v>
      </c>
      <c r="AU96" s="117">
        <f t="shared" si="63"/>
        <v>47155.415999999997</v>
      </c>
      <c r="AV96" s="117">
        <f t="shared" si="63"/>
        <v>47155.415999999997</v>
      </c>
      <c r="AW96" s="117">
        <f t="shared" si="63"/>
        <v>47155.415999999997</v>
      </c>
      <c r="AX96" s="117">
        <f t="shared" si="63"/>
        <v>47155.415999999997</v>
      </c>
      <c r="AY96" s="117">
        <f t="shared" si="63"/>
        <v>47155.415999999997</v>
      </c>
      <c r="AZ96" s="117">
        <f t="shared" si="63"/>
        <v>47155.415999999997</v>
      </c>
      <c r="BA96" s="117">
        <f t="shared" si="63"/>
        <v>47155.415999999997</v>
      </c>
      <c r="BB96" s="117">
        <f t="shared" si="63"/>
        <v>47155.415999999997</v>
      </c>
    </row>
    <row r="97" spans="1:408" s="410" customFormat="1">
      <c r="B97" s="411"/>
      <c r="C97" s="412" t="str">
        <f>IF(C96&gt;(0), "SI", "NO")</f>
        <v>SI</v>
      </c>
      <c r="D97" s="412" t="str">
        <f t="shared" ref="D97:BB97" si="64">IF(D96&gt;(0), "SI", "NO")</f>
        <v>SI</v>
      </c>
      <c r="E97" s="412" t="str">
        <f t="shared" si="64"/>
        <v>SI</v>
      </c>
      <c r="F97" s="412" t="str">
        <f t="shared" si="64"/>
        <v>SI</v>
      </c>
      <c r="G97" s="412" t="str">
        <f t="shared" si="64"/>
        <v>SI</v>
      </c>
      <c r="H97" s="412" t="str">
        <f t="shared" si="64"/>
        <v>SI</v>
      </c>
      <c r="I97" s="412" t="str">
        <f t="shared" si="64"/>
        <v>SI</v>
      </c>
      <c r="J97" s="412" t="str">
        <f t="shared" si="64"/>
        <v>SI</v>
      </c>
      <c r="K97" s="412" t="str">
        <f t="shared" si="64"/>
        <v>SI</v>
      </c>
      <c r="L97" s="412" t="str">
        <f t="shared" si="64"/>
        <v>SI</v>
      </c>
      <c r="M97" s="412" t="str">
        <f t="shared" si="64"/>
        <v>SI</v>
      </c>
      <c r="N97" s="412" t="str">
        <f t="shared" si="64"/>
        <v>SI</v>
      </c>
      <c r="O97" s="412" t="str">
        <f t="shared" si="64"/>
        <v>SI</v>
      </c>
      <c r="P97" s="412" t="str">
        <f t="shared" si="64"/>
        <v>SI</v>
      </c>
      <c r="Q97" s="412" t="str">
        <f t="shared" si="64"/>
        <v>SI</v>
      </c>
      <c r="R97" s="412" t="str">
        <f t="shared" si="64"/>
        <v>SI</v>
      </c>
      <c r="S97" s="412" t="str">
        <f t="shared" si="64"/>
        <v>SI</v>
      </c>
      <c r="T97" s="412" t="str">
        <f t="shared" si="64"/>
        <v>SI</v>
      </c>
      <c r="U97" s="412" t="str">
        <f t="shared" si="64"/>
        <v>SI</v>
      </c>
      <c r="V97" s="412" t="str">
        <f t="shared" si="64"/>
        <v>SI</v>
      </c>
      <c r="W97" s="412" t="str">
        <f t="shared" si="64"/>
        <v>SI</v>
      </c>
      <c r="X97" s="412" t="str">
        <f t="shared" si="64"/>
        <v>SI</v>
      </c>
      <c r="Y97" s="412" t="str">
        <f t="shared" si="64"/>
        <v>SI</v>
      </c>
      <c r="Z97" s="412" t="str">
        <f t="shared" si="64"/>
        <v>SI</v>
      </c>
      <c r="AA97" s="412" t="str">
        <f t="shared" si="64"/>
        <v>SI</v>
      </c>
      <c r="AB97" s="412" t="str">
        <f t="shared" si="64"/>
        <v>SI</v>
      </c>
      <c r="AC97" s="412" t="str">
        <f t="shared" si="64"/>
        <v>SI</v>
      </c>
      <c r="AD97" s="412" t="str">
        <f t="shared" si="64"/>
        <v>SI</v>
      </c>
      <c r="AE97" s="412" t="str">
        <f t="shared" si="64"/>
        <v>SI</v>
      </c>
      <c r="AF97" s="412" t="str">
        <f t="shared" si="64"/>
        <v>SI</v>
      </c>
      <c r="AG97" s="412" t="str">
        <f t="shared" si="64"/>
        <v>SI</v>
      </c>
      <c r="AH97" s="412" t="str">
        <f t="shared" si="64"/>
        <v>SI</v>
      </c>
      <c r="AI97" s="412" t="str">
        <f t="shared" si="64"/>
        <v>SI</v>
      </c>
      <c r="AJ97" s="412" t="str">
        <f t="shared" si="64"/>
        <v>SI</v>
      </c>
      <c r="AK97" s="412" t="str">
        <f t="shared" si="64"/>
        <v>SI</v>
      </c>
      <c r="AL97" s="412" t="str">
        <f t="shared" si="64"/>
        <v>SI</v>
      </c>
      <c r="AM97" s="412" t="str">
        <f t="shared" si="64"/>
        <v>SI</v>
      </c>
      <c r="AN97" s="412" t="str">
        <f t="shared" si="64"/>
        <v>SI</v>
      </c>
      <c r="AO97" s="412" t="str">
        <f t="shared" si="64"/>
        <v>SI</v>
      </c>
      <c r="AP97" s="412" t="str">
        <f t="shared" si="64"/>
        <v>SI</v>
      </c>
      <c r="AQ97" s="412" t="str">
        <f t="shared" si="64"/>
        <v>SI</v>
      </c>
      <c r="AR97" s="412" t="str">
        <f t="shared" si="64"/>
        <v>SI</v>
      </c>
      <c r="AS97" s="412" t="str">
        <f t="shared" si="64"/>
        <v>SI</v>
      </c>
      <c r="AT97" s="412" t="str">
        <f t="shared" si="64"/>
        <v>SI</v>
      </c>
      <c r="AU97" s="412" t="str">
        <f t="shared" si="64"/>
        <v>SI</v>
      </c>
      <c r="AV97" s="412" t="str">
        <f t="shared" si="64"/>
        <v>SI</v>
      </c>
      <c r="AW97" s="412" t="str">
        <f t="shared" si="64"/>
        <v>SI</v>
      </c>
      <c r="AX97" s="412" t="str">
        <f t="shared" si="64"/>
        <v>SI</v>
      </c>
      <c r="AY97" s="412" t="str">
        <f t="shared" si="64"/>
        <v>SI</v>
      </c>
      <c r="AZ97" s="412" t="str">
        <f t="shared" si="64"/>
        <v>SI</v>
      </c>
      <c r="BA97" s="412" t="str">
        <f t="shared" si="64"/>
        <v>SI</v>
      </c>
      <c r="BB97" s="412" t="str">
        <f t="shared" si="64"/>
        <v>SI</v>
      </c>
      <c r="BC97" s="410" t="e">
        <f>IF(BC96&gt;#REF!, "SI", "NO")</f>
        <v>#REF!</v>
      </c>
    </row>
    <row r="98" spans="1:408" s="412" customFormat="1" ht="15.75" thickBot="1">
      <c r="B98" s="413"/>
      <c r="D98" s="414" t="s">
        <v>2</v>
      </c>
      <c r="E98" s="414" t="s">
        <v>1</v>
      </c>
      <c r="F98" s="414" t="s">
        <v>3</v>
      </c>
      <c r="G98" s="414" t="s">
        <v>4</v>
      </c>
      <c r="H98" s="414" t="s">
        <v>5</v>
      </c>
      <c r="I98" s="414" t="s">
        <v>6</v>
      </c>
      <c r="J98" s="414" t="s">
        <v>7</v>
      </c>
      <c r="K98" s="414" t="s">
        <v>8</v>
      </c>
      <c r="L98" s="414" t="s">
        <v>9</v>
      </c>
      <c r="M98" s="414" t="s">
        <v>10</v>
      </c>
      <c r="N98" s="414" t="s">
        <v>11</v>
      </c>
      <c r="O98" s="414" t="s">
        <v>12</v>
      </c>
      <c r="P98" s="414" t="s">
        <v>13</v>
      </c>
      <c r="Q98" s="414" t="s">
        <v>14</v>
      </c>
      <c r="R98" s="414" t="s">
        <v>15</v>
      </c>
      <c r="S98" s="414" t="s">
        <v>16</v>
      </c>
      <c r="T98" s="414" t="s">
        <v>17</v>
      </c>
      <c r="U98" s="414" t="s">
        <v>18</v>
      </c>
      <c r="V98" s="414" t="s">
        <v>19</v>
      </c>
      <c r="W98" s="414" t="s">
        <v>20</v>
      </c>
      <c r="X98" s="414" t="s">
        <v>21</v>
      </c>
      <c r="Y98" s="414" t="s">
        <v>22</v>
      </c>
      <c r="Z98" s="414" t="s">
        <v>23</v>
      </c>
      <c r="AA98" s="414" t="s">
        <v>24</v>
      </c>
      <c r="AB98" s="414" t="s">
        <v>25</v>
      </c>
      <c r="AC98" s="414" t="s">
        <v>26</v>
      </c>
      <c r="AD98" s="414" t="s">
        <v>27</v>
      </c>
      <c r="AE98" s="414" t="s">
        <v>28</v>
      </c>
      <c r="AF98" s="414" t="s">
        <v>29</v>
      </c>
      <c r="AG98" s="414" t="s">
        <v>30</v>
      </c>
      <c r="AH98" s="414" t="s">
        <v>31</v>
      </c>
      <c r="AI98" s="414" t="s">
        <v>32</v>
      </c>
      <c r="AJ98" s="414" t="s">
        <v>33</v>
      </c>
      <c r="AK98" s="414" t="s">
        <v>34</v>
      </c>
      <c r="AL98" s="414" t="s">
        <v>35</v>
      </c>
      <c r="AM98" s="414" t="s">
        <v>36</v>
      </c>
      <c r="AN98" s="414" t="s">
        <v>37</v>
      </c>
      <c r="AO98" s="414" t="s">
        <v>38</v>
      </c>
      <c r="AP98" s="414" t="s">
        <v>39</v>
      </c>
      <c r="AQ98" s="414" t="s">
        <v>40</v>
      </c>
      <c r="AR98" s="414" t="s">
        <v>41</v>
      </c>
      <c r="AS98" s="414" t="s">
        <v>42</v>
      </c>
      <c r="AT98" s="414" t="s">
        <v>43</v>
      </c>
      <c r="AU98" s="414" t="s">
        <v>44</v>
      </c>
      <c r="AV98" s="414" t="s">
        <v>45</v>
      </c>
      <c r="AW98" s="414" t="s">
        <v>46</v>
      </c>
      <c r="AX98" s="414" t="s">
        <v>47</v>
      </c>
      <c r="AY98" s="414" t="s">
        <v>48</v>
      </c>
      <c r="AZ98" s="414" t="s">
        <v>49</v>
      </c>
      <c r="BA98" s="414" t="s">
        <v>50</v>
      </c>
      <c r="BB98" s="414" t="s">
        <v>51</v>
      </c>
      <c r="BC98" s="414" t="s">
        <v>60</v>
      </c>
    </row>
    <row r="99" spans="1:408" s="90" customFormat="1" ht="27" thickBot="1">
      <c r="B99" s="439" t="s">
        <v>497</v>
      </c>
      <c r="C99" s="437">
        <f>HLOOKUP("SI",C97:BB98,2,)</f>
        <v>0</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row>
    <row r="100" spans="1:408" s="90" customFormat="1" ht="27" thickBot="1">
      <c r="B100" s="442" t="s">
        <v>499</v>
      </c>
      <c r="C100" s="443">
        <f>NPV(D54,C95:BB95)</f>
        <v>47155.415999999997</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row>
    <row r="101" spans="1:408" s="90" customFormat="1" ht="53.25" thickBot="1">
      <c r="B101" s="441" t="s">
        <v>797</v>
      </c>
      <c r="C101" s="475" t="e">
        <f>((C100)/(C90+C91-C92))/50</f>
        <v>#DIV/0!</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row>
    <row r="102" spans="1:408" s="210" customFormat="1" ht="18" customHeight="1">
      <c r="B102" s="211"/>
      <c r="C102" s="21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c r="CP102" s="213"/>
      <c r="CQ102" s="213"/>
      <c r="CR102" s="213"/>
      <c r="CS102" s="213"/>
      <c r="CT102" s="213"/>
      <c r="CU102" s="213"/>
      <c r="CV102" s="213"/>
      <c r="CW102" s="213"/>
      <c r="CX102" s="213"/>
      <c r="CY102" s="213"/>
      <c r="CZ102" s="213"/>
      <c r="DA102" s="213"/>
      <c r="DB102" s="213"/>
      <c r="DC102" s="213"/>
      <c r="DD102" s="213"/>
      <c r="DE102" s="213"/>
      <c r="DF102" s="213"/>
      <c r="DG102" s="213"/>
      <c r="DH102" s="213"/>
      <c r="DI102" s="213"/>
      <c r="DJ102" s="213"/>
      <c r="DK102" s="213"/>
      <c r="DL102" s="213"/>
      <c r="DM102" s="213"/>
      <c r="DN102" s="213"/>
      <c r="DO102" s="213"/>
      <c r="DP102" s="213"/>
      <c r="DQ102" s="213"/>
      <c r="DR102" s="213"/>
      <c r="DS102" s="213"/>
      <c r="DT102" s="213"/>
      <c r="DU102" s="213"/>
      <c r="DV102" s="213"/>
      <c r="DW102" s="213"/>
      <c r="DX102" s="213"/>
      <c r="DY102" s="213"/>
      <c r="DZ102" s="213"/>
      <c r="EA102" s="213"/>
      <c r="EB102" s="213"/>
      <c r="EC102" s="213"/>
      <c r="ED102" s="213"/>
      <c r="EE102" s="213"/>
      <c r="EF102" s="213"/>
      <c r="EG102" s="213"/>
      <c r="EH102" s="213"/>
      <c r="EI102" s="213"/>
      <c r="EJ102" s="213"/>
      <c r="EK102" s="213"/>
      <c r="EL102" s="213"/>
      <c r="EM102" s="213"/>
      <c r="EN102" s="213"/>
      <c r="EO102" s="213"/>
      <c r="EP102" s="213"/>
      <c r="EQ102" s="213"/>
      <c r="ER102" s="213"/>
      <c r="ES102" s="213"/>
      <c r="ET102" s="213"/>
      <c r="EU102" s="213"/>
      <c r="EV102" s="213"/>
      <c r="EW102" s="213"/>
      <c r="EX102" s="213"/>
      <c r="EY102" s="213"/>
      <c r="EZ102" s="213"/>
      <c r="FA102" s="213"/>
      <c r="FB102" s="213"/>
      <c r="FC102" s="213"/>
      <c r="FD102" s="213"/>
      <c r="FE102" s="213"/>
      <c r="FF102" s="213"/>
      <c r="FG102" s="213"/>
      <c r="FH102" s="213"/>
      <c r="FI102" s="213"/>
      <c r="FJ102" s="213"/>
      <c r="FK102" s="213"/>
      <c r="FL102" s="213"/>
      <c r="FM102" s="213"/>
      <c r="FN102" s="213"/>
      <c r="FO102" s="213"/>
      <c r="FP102" s="213"/>
      <c r="FQ102" s="213"/>
      <c r="FR102" s="213"/>
      <c r="FS102" s="213"/>
      <c r="FT102" s="213"/>
      <c r="FU102" s="213"/>
      <c r="FV102" s="213"/>
      <c r="FW102" s="213"/>
      <c r="FX102" s="213"/>
      <c r="FY102" s="213"/>
      <c r="FZ102" s="213"/>
      <c r="GA102" s="213"/>
      <c r="GB102" s="213"/>
      <c r="GC102" s="213"/>
      <c r="GD102" s="213"/>
      <c r="GE102" s="213"/>
      <c r="GF102" s="213"/>
      <c r="GG102" s="213"/>
      <c r="GH102" s="213"/>
      <c r="GI102" s="213"/>
      <c r="GJ102" s="213"/>
      <c r="GK102" s="213"/>
      <c r="GL102" s="213"/>
      <c r="GM102" s="213"/>
      <c r="GN102" s="213"/>
      <c r="GO102" s="213"/>
      <c r="GP102" s="213"/>
      <c r="GQ102" s="213"/>
      <c r="GR102" s="213"/>
      <c r="GS102" s="213"/>
      <c r="GT102" s="213"/>
      <c r="GU102" s="213"/>
      <c r="GV102" s="213"/>
      <c r="GW102" s="213"/>
      <c r="GX102" s="213"/>
      <c r="GY102" s="213"/>
      <c r="GZ102" s="213"/>
      <c r="HA102" s="213"/>
      <c r="HB102" s="213"/>
      <c r="HC102" s="213"/>
      <c r="HD102" s="213"/>
      <c r="HE102" s="213"/>
      <c r="HF102" s="213"/>
      <c r="HG102" s="213"/>
      <c r="HH102" s="213"/>
      <c r="HI102" s="213"/>
      <c r="HJ102" s="213"/>
      <c r="HK102" s="213"/>
      <c r="HL102" s="213"/>
      <c r="HM102" s="213"/>
      <c r="HN102" s="213"/>
      <c r="HO102" s="213"/>
      <c r="HP102" s="213"/>
      <c r="HQ102" s="213"/>
      <c r="HR102" s="213"/>
      <c r="HS102" s="213"/>
      <c r="HT102" s="213"/>
      <c r="HU102" s="213"/>
      <c r="HV102" s="213"/>
      <c r="HW102" s="213"/>
      <c r="HX102" s="213"/>
      <c r="HY102" s="213"/>
      <c r="HZ102" s="213"/>
      <c r="IA102" s="213"/>
      <c r="IB102" s="213"/>
      <c r="IC102" s="213"/>
      <c r="ID102" s="213"/>
      <c r="IE102" s="213"/>
      <c r="IF102" s="213"/>
      <c r="IG102" s="213"/>
      <c r="IH102" s="213"/>
      <c r="II102" s="213"/>
      <c r="IJ102" s="213"/>
      <c r="IK102" s="213"/>
      <c r="IL102" s="213"/>
      <c r="IM102" s="213"/>
      <c r="IN102" s="213"/>
      <c r="IO102" s="213"/>
      <c r="IP102" s="213"/>
      <c r="IQ102" s="213"/>
      <c r="IR102" s="213"/>
      <c r="IS102" s="213"/>
      <c r="IT102" s="213"/>
      <c r="IU102" s="213"/>
      <c r="IV102" s="213"/>
      <c r="IW102" s="213"/>
      <c r="IX102" s="213"/>
      <c r="IY102" s="213"/>
      <c r="IZ102" s="213"/>
      <c r="JA102" s="213"/>
      <c r="JB102" s="213"/>
      <c r="JC102" s="213"/>
      <c r="JD102" s="213"/>
      <c r="JE102" s="213"/>
      <c r="JF102" s="213"/>
      <c r="JG102" s="213"/>
      <c r="JH102" s="213"/>
      <c r="JI102" s="213"/>
      <c r="JJ102" s="213"/>
      <c r="JK102" s="213"/>
      <c r="JL102" s="213"/>
      <c r="JM102" s="213"/>
      <c r="JN102" s="213"/>
      <c r="JO102" s="213"/>
      <c r="JP102" s="213"/>
      <c r="JQ102" s="213"/>
      <c r="JR102" s="213"/>
      <c r="JS102" s="213"/>
      <c r="JT102" s="213"/>
      <c r="JU102" s="213"/>
      <c r="JV102" s="213"/>
      <c r="JW102" s="213"/>
      <c r="JX102" s="213"/>
      <c r="JY102" s="213"/>
      <c r="JZ102" s="213"/>
      <c r="KA102" s="213"/>
      <c r="KB102" s="213"/>
      <c r="KC102" s="213"/>
      <c r="KD102" s="213"/>
      <c r="KE102" s="213"/>
      <c r="KF102" s="213"/>
      <c r="KG102" s="213"/>
      <c r="KH102" s="213"/>
      <c r="KI102" s="213"/>
      <c r="KJ102" s="213"/>
      <c r="KK102" s="213"/>
      <c r="KL102" s="213"/>
      <c r="KM102" s="213"/>
      <c r="KN102" s="213"/>
      <c r="KO102" s="213"/>
      <c r="KP102" s="213"/>
      <c r="KQ102" s="213"/>
      <c r="KR102" s="213"/>
      <c r="KS102" s="213"/>
      <c r="KT102" s="213"/>
      <c r="KU102" s="213"/>
      <c r="KV102" s="213"/>
      <c r="KW102" s="213"/>
      <c r="KX102" s="213"/>
      <c r="KY102" s="213"/>
      <c r="KZ102" s="213"/>
      <c r="LA102" s="213"/>
      <c r="LB102" s="213"/>
      <c r="LC102" s="213"/>
      <c r="LD102" s="213"/>
      <c r="LE102" s="213"/>
      <c r="LF102" s="213"/>
      <c r="LG102" s="213"/>
      <c r="LH102" s="213"/>
      <c r="LI102" s="213"/>
      <c r="LJ102" s="213"/>
      <c r="LK102" s="213"/>
      <c r="LL102" s="213"/>
      <c r="LM102" s="213"/>
      <c r="LN102" s="213"/>
      <c r="LO102" s="213"/>
      <c r="LP102" s="213"/>
      <c r="LQ102" s="213"/>
      <c r="LR102" s="213"/>
      <c r="LS102" s="213"/>
      <c r="LT102" s="213"/>
      <c r="LU102" s="213"/>
      <c r="LV102" s="213"/>
      <c r="LW102" s="213"/>
      <c r="LX102" s="213"/>
      <c r="LY102" s="213"/>
      <c r="LZ102" s="213"/>
      <c r="MA102" s="213"/>
      <c r="MB102" s="213"/>
      <c r="MC102" s="213"/>
      <c r="MD102" s="213"/>
      <c r="ME102" s="213"/>
      <c r="MF102" s="213"/>
      <c r="MG102" s="213"/>
      <c r="MH102" s="213"/>
      <c r="MI102" s="213"/>
      <c r="MJ102" s="213"/>
      <c r="MK102" s="213"/>
      <c r="ML102" s="213"/>
      <c r="MM102" s="213"/>
      <c r="MN102" s="213"/>
      <c r="MO102" s="213"/>
      <c r="MP102" s="213"/>
      <c r="MQ102" s="213"/>
      <c r="MR102" s="213"/>
      <c r="MS102" s="213"/>
      <c r="MT102" s="213"/>
      <c r="MU102" s="213"/>
      <c r="MV102" s="213"/>
      <c r="MW102" s="213"/>
      <c r="MX102" s="213"/>
      <c r="MY102" s="213"/>
      <c r="MZ102" s="213"/>
      <c r="NA102" s="213"/>
      <c r="NB102" s="213"/>
      <c r="NC102" s="213"/>
      <c r="ND102" s="213"/>
      <c r="NE102" s="213"/>
      <c r="NF102" s="213"/>
      <c r="NG102" s="213"/>
      <c r="NH102" s="213"/>
      <c r="NI102" s="213"/>
      <c r="NJ102" s="213"/>
      <c r="NK102" s="213"/>
      <c r="NL102" s="213"/>
      <c r="NM102" s="213"/>
      <c r="NN102" s="213"/>
      <c r="NO102" s="213"/>
      <c r="NP102" s="213"/>
      <c r="NQ102" s="213"/>
      <c r="NR102" s="213"/>
      <c r="NS102" s="213"/>
      <c r="NT102" s="213"/>
      <c r="NU102" s="213"/>
      <c r="NV102" s="213"/>
      <c r="NW102" s="213"/>
      <c r="NX102" s="213"/>
      <c r="NY102" s="213"/>
      <c r="NZ102" s="213"/>
      <c r="OA102" s="213"/>
      <c r="OB102" s="213"/>
      <c r="OC102" s="213"/>
      <c r="OD102" s="213"/>
      <c r="OE102" s="213"/>
      <c r="OF102" s="213"/>
      <c r="OG102" s="213"/>
      <c r="OH102" s="213"/>
      <c r="OI102" s="213"/>
      <c r="OJ102" s="213"/>
      <c r="OK102" s="213"/>
      <c r="OL102" s="213"/>
      <c r="OM102" s="213"/>
      <c r="ON102" s="213"/>
      <c r="OO102" s="213"/>
      <c r="OP102" s="213"/>
      <c r="OQ102" s="213"/>
      <c r="OR102" s="213"/>
    </row>
    <row r="103" spans="1:408" s="470" customFormat="1" ht="20.25" hidden="1" customHeight="1" thickBot="1">
      <c r="A103" s="468" t="s">
        <v>789</v>
      </c>
      <c r="B103" s="469"/>
      <c r="E103" s="471"/>
      <c r="F103" s="471"/>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c r="BE103" s="471"/>
      <c r="BF103" s="471"/>
      <c r="BG103" s="471"/>
      <c r="BH103" s="471"/>
      <c r="BI103" s="471"/>
      <c r="BJ103" s="471"/>
      <c r="BK103" s="471"/>
      <c r="BL103" s="471"/>
      <c r="BM103" s="471"/>
      <c r="BN103" s="471"/>
      <c r="BO103" s="471"/>
      <c r="BP103" s="471"/>
      <c r="BQ103" s="471"/>
      <c r="BR103" s="471"/>
      <c r="BS103" s="471"/>
      <c r="BT103" s="471"/>
      <c r="BU103" s="471"/>
      <c r="BV103" s="471"/>
      <c r="BW103" s="471"/>
      <c r="BX103" s="471"/>
      <c r="BY103" s="471"/>
      <c r="BZ103" s="471"/>
      <c r="CA103" s="471"/>
      <c r="CB103" s="471"/>
      <c r="CC103" s="471"/>
      <c r="CD103" s="471"/>
      <c r="CE103" s="471"/>
      <c r="CF103" s="471"/>
      <c r="CG103" s="471"/>
      <c r="CH103" s="471"/>
      <c r="CI103" s="471"/>
      <c r="CJ103" s="471"/>
      <c r="CK103" s="471"/>
      <c r="CL103" s="471"/>
      <c r="CM103" s="471"/>
      <c r="CN103" s="471"/>
      <c r="CO103" s="471"/>
      <c r="CP103" s="471"/>
      <c r="CQ103" s="471"/>
      <c r="CR103" s="471"/>
      <c r="CS103" s="471"/>
      <c r="CT103" s="471"/>
      <c r="CU103" s="471"/>
      <c r="CV103" s="471"/>
      <c r="CW103" s="471"/>
      <c r="CX103" s="471"/>
      <c r="CY103" s="471"/>
      <c r="CZ103" s="471"/>
      <c r="DA103" s="471"/>
      <c r="DB103" s="471"/>
      <c r="DC103" s="471"/>
      <c r="DD103" s="471"/>
      <c r="DE103" s="471"/>
      <c r="DF103" s="471"/>
      <c r="DG103" s="471"/>
      <c r="DH103" s="471"/>
      <c r="DI103" s="471"/>
      <c r="DJ103" s="471"/>
      <c r="DK103" s="471"/>
      <c r="DL103" s="471"/>
      <c r="DM103" s="471"/>
      <c r="DN103" s="471"/>
      <c r="DO103" s="471"/>
      <c r="DP103" s="471"/>
      <c r="DQ103" s="471"/>
      <c r="DR103" s="471"/>
      <c r="DS103" s="471"/>
      <c r="DT103" s="471"/>
      <c r="DU103" s="471"/>
      <c r="DV103" s="471"/>
      <c r="DW103" s="471"/>
      <c r="DX103" s="471"/>
      <c r="DY103" s="471"/>
      <c r="DZ103" s="471"/>
      <c r="EA103" s="471"/>
      <c r="EB103" s="471"/>
      <c r="EC103" s="471"/>
      <c r="ED103" s="471"/>
      <c r="EE103" s="471"/>
      <c r="EF103" s="471"/>
      <c r="EG103" s="471"/>
      <c r="EH103" s="471"/>
      <c r="EI103" s="471"/>
      <c r="EJ103" s="471"/>
      <c r="EK103" s="471"/>
      <c r="EL103" s="471"/>
      <c r="EM103" s="471"/>
      <c r="EN103" s="471"/>
      <c r="EO103" s="471"/>
      <c r="EP103" s="471"/>
      <c r="EQ103" s="471"/>
      <c r="ER103" s="471"/>
      <c r="ES103" s="471"/>
      <c r="ET103" s="471"/>
      <c r="EU103" s="471"/>
      <c r="EV103" s="471"/>
      <c r="EW103" s="471"/>
      <c r="EX103" s="471"/>
      <c r="EY103" s="471"/>
      <c r="EZ103" s="471"/>
      <c r="FA103" s="471"/>
      <c r="FB103" s="471"/>
      <c r="FC103" s="471"/>
      <c r="FD103" s="471"/>
      <c r="FE103" s="471"/>
      <c r="FF103" s="471"/>
      <c r="FG103" s="471"/>
      <c r="FH103" s="471"/>
      <c r="FI103" s="471"/>
      <c r="FJ103" s="471"/>
      <c r="FK103" s="471"/>
      <c r="FL103" s="471"/>
      <c r="FM103" s="471"/>
      <c r="FN103" s="471"/>
      <c r="FO103" s="471"/>
      <c r="FP103" s="471"/>
      <c r="FQ103" s="471"/>
      <c r="FR103" s="471"/>
      <c r="FS103" s="471"/>
      <c r="FT103" s="471"/>
      <c r="FU103" s="471"/>
      <c r="FV103" s="471"/>
      <c r="FW103" s="471"/>
      <c r="FX103" s="471"/>
      <c r="FY103" s="471"/>
      <c r="FZ103" s="471"/>
      <c r="GA103" s="471"/>
      <c r="GB103" s="471"/>
      <c r="GC103" s="471"/>
      <c r="GD103" s="471"/>
      <c r="GE103" s="471"/>
      <c r="GF103" s="471"/>
      <c r="GG103" s="471"/>
      <c r="GH103" s="471"/>
      <c r="GI103" s="471"/>
      <c r="GJ103" s="471"/>
      <c r="GK103" s="471"/>
      <c r="GL103" s="471"/>
      <c r="GM103" s="471"/>
      <c r="GN103" s="471"/>
      <c r="GO103" s="471"/>
      <c r="GP103" s="471"/>
      <c r="GQ103" s="471"/>
      <c r="GR103" s="471"/>
      <c r="GS103" s="471"/>
      <c r="GT103" s="471"/>
      <c r="GU103" s="471"/>
      <c r="GV103" s="471"/>
      <c r="GW103" s="471"/>
      <c r="GX103" s="471"/>
      <c r="GY103" s="471"/>
      <c r="GZ103" s="471"/>
      <c r="HA103" s="471"/>
      <c r="HB103" s="471"/>
      <c r="HC103" s="471"/>
      <c r="HD103" s="471"/>
      <c r="HE103" s="471"/>
      <c r="HF103" s="471"/>
      <c r="HG103" s="471"/>
      <c r="HH103" s="471"/>
      <c r="HI103" s="471"/>
      <c r="HJ103" s="471"/>
      <c r="HK103" s="471"/>
      <c r="HL103" s="471"/>
      <c r="HM103" s="471"/>
      <c r="HN103" s="471"/>
      <c r="HO103" s="471"/>
      <c r="HP103" s="471"/>
      <c r="HQ103" s="471"/>
      <c r="HR103" s="471"/>
      <c r="HS103" s="471"/>
      <c r="HT103" s="471"/>
      <c r="HU103" s="471"/>
      <c r="HV103" s="471"/>
      <c r="HW103" s="471"/>
      <c r="HX103" s="471"/>
      <c r="HY103" s="471"/>
      <c r="HZ103" s="471"/>
      <c r="IA103" s="471"/>
      <c r="IB103" s="471"/>
      <c r="IC103" s="471"/>
      <c r="ID103" s="471"/>
      <c r="IE103" s="471"/>
      <c r="IF103" s="471"/>
      <c r="IG103" s="471"/>
      <c r="IH103" s="471"/>
      <c r="II103" s="471"/>
      <c r="IJ103" s="472"/>
      <c r="IK103" s="472"/>
      <c r="IL103" s="472"/>
      <c r="IM103" s="472"/>
      <c r="IN103" s="472"/>
      <c r="IO103" s="472"/>
      <c r="IP103" s="472"/>
      <c r="IQ103" s="472"/>
      <c r="IR103" s="472"/>
      <c r="IS103" s="472"/>
      <c r="IT103" s="472"/>
      <c r="IU103" s="472"/>
      <c r="IV103" s="472"/>
      <c r="IW103" s="472"/>
      <c r="IX103" s="472"/>
      <c r="IY103" s="472"/>
      <c r="IZ103" s="472"/>
      <c r="JA103" s="472"/>
      <c r="JB103" s="472"/>
      <c r="JC103" s="472"/>
      <c r="JD103" s="472"/>
      <c r="JE103" s="472"/>
      <c r="JF103" s="472"/>
      <c r="JG103" s="472"/>
      <c r="JH103" s="472"/>
      <c r="JI103" s="472"/>
      <c r="JJ103" s="472"/>
      <c r="JK103" s="472"/>
      <c r="JL103" s="472"/>
      <c r="JM103" s="472"/>
      <c r="JN103" s="472"/>
      <c r="JO103" s="472"/>
      <c r="JP103" s="472"/>
      <c r="JQ103" s="472"/>
      <c r="JR103" s="472"/>
      <c r="JS103" s="472"/>
      <c r="JT103" s="472"/>
      <c r="JU103" s="472"/>
      <c r="JV103" s="472"/>
      <c r="JW103" s="472"/>
      <c r="JX103" s="472"/>
      <c r="JY103" s="472"/>
      <c r="JZ103" s="472"/>
      <c r="KA103" s="472"/>
      <c r="KB103" s="472"/>
      <c r="KC103" s="472"/>
      <c r="KD103" s="472"/>
      <c r="KE103" s="472"/>
      <c r="KF103" s="472"/>
      <c r="KG103" s="472"/>
      <c r="KH103" s="472"/>
      <c r="KI103" s="472"/>
      <c r="KJ103" s="472"/>
      <c r="KK103" s="472"/>
      <c r="KL103" s="472"/>
      <c r="KM103" s="472"/>
      <c r="KN103" s="472"/>
      <c r="KO103" s="472"/>
      <c r="KP103" s="472"/>
      <c r="KQ103" s="472"/>
      <c r="KR103" s="472"/>
      <c r="KS103" s="472"/>
      <c r="KT103" s="472"/>
      <c r="KU103" s="472"/>
      <c r="KV103" s="472"/>
      <c r="KW103" s="472"/>
      <c r="KX103" s="472"/>
      <c r="KY103" s="472"/>
      <c r="KZ103" s="472"/>
      <c r="LA103" s="472"/>
      <c r="LB103" s="472"/>
      <c r="LC103" s="472"/>
      <c r="LD103" s="472"/>
      <c r="LE103" s="472"/>
      <c r="LF103" s="472"/>
      <c r="LG103" s="472"/>
      <c r="LH103" s="472"/>
      <c r="LI103" s="472"/>
      <c r="LJ103" s="472"/>
      <c r="LK103" s="472"/>
      <c r="LL103" s="472"/>
      <c r="LM103" s="472"/>
      <c r="LN103" s="472"/>
      <c r="LO103" s="472"/>
      <c r="LP103" s="472"/>
      <c r="LQ103" s="472"/>
      <c r="LR103" s="472"/>
      <c r="LS103" s="472"/>
      <c r="LT103" s="472"/>
      <c r="LU103" s="472"/>
      <c r="LV103" s="472"/>
      <c r="LW103" s="472"/>
      <c r="LX103" s="472"/>
      <c r="LY103" s="472"/>
      <c r="LZ103" s="472"/>
      <c r="MA103" s="472"/>
      <c r="MB103" s="472"/>
      <c r="MC103" s="472"/>
      <c r="MD103" s="472"/>
      <c r="ME103" s="472"/>
      <c r="MF103" s="472"/>
    </row>
    <row r="104" spans="1:408" hidden="1">
      <c r="B104" s="123" t="s">
        <v>792</v>
      </c>
      <c r="C104" s="100" t="e">
        <f>'1.2 Investment estimation'!#REF!</f>
        <v>#REF!</v>
      </c>
      <c r="E104" s="28"/>
    </row>
    <row r="105" spans="1:408" hidden="1">
      <c r="B105" s="121" t="s">
        <v>490</v>
      </c>
      <c r="C105" s="122">
        <f>D13</f>
        <v>0</v>
      </c>
      <c r="E105" s="28"/>
    </row>
    <row r="106" spans="1:408" ht="15.75" hidden="1" thickBot="1">
      <c r="B106" s="121" t="s">
        <v>496</v>
      </c>
      <c r="C106" s="122">
        <f>C61</f>
        <v>47155.415999999997</v>
      </c>
      <c r="E106" s="28"/>
    </row>
    <row r="107" spans="1:408" hidden="1">
      <c r="B107" s="114" t="s">
        <v>494</v>
      </c>
      <c r="C107" s="111" t="e">
        <f>(SUM(C105:C106)-(SUM(C104)))</f>
        <v>#REF!</v>
      </c>
      <c r="D107" s="111">
        <f t="shared" ref="D107:AI107" si="65">(SUM(D80)-(SUM(D81)))</f>
        <v>0</v>
      </c>
      <c r="E107" s="111">
        <f t="shared" si="65"/>
        <v>0</v>
      </c>
      <c r="F107" s="111">
        <f t="shared" si="65"/>
        <v>0</v>
      </c>
      <c r="G107" s="111">
        <f t="shared" si="65"/>
        <v>0</v>
      </c>
      <c r="H107" s="111">
        <f t="shared" si="65"/>
        <v>0</v>
      </c>
      <c r="I107" s="111">
        <f t="shared" si="65"/>
        <v>0</v>
      </c>
      <c r="J107" s="111">
        <f t="shared" si="65"/>
        <v>0</v>
      </c>
      <c r="K107" s="111">
        <f t="shared" si="65"/>
        <v>0</v>
      </c>
      <c r="L107" s="111">
        <f t="shared" si="65"/>
        <v>0</v>
      </c>
      <c r="M107" s="111">
        <f t="shared" si="65"/>
        <v>0</v>
      </c>
      <c r="N107" s="111">
        <f t="shared" si="65"/>
        <v>0</v>
      </c>
      <c r="O107" s="111">
        <f t="shared" si="65"/>
        <v>0</v>
      </c>
      <c r="P107" s="111">
        <f t="shared" si="65"/>
        <v>0</v>
      </c>
      <c r="Q107" s="111">
        <f t="shared" si="65"/>
        <v>0</v>
      </c>
      <c r="R107" s="111">
        <f t="shared" si="65"/>
        <v>0</v>
      </c>
      <c r="S107" s="111">
        <f t="shared" si="65"/>
        <v>0</v>
      </c>
      <c r="T107" s="111">
        <f t="shared" si="65"/>
        <v>0</v>
      </c>
      <c r="U107" s="111">
        <f t="shared" si="65"/>
        <v>0</v>
      </c>
      <c r="V107" s="111">
        <f t="shared" si="65"/>
        <v>0</v>
      </c>
      <c r="W107" s="111">
        <f t="shared" si="65"/>
        <v>0</v>
      </c>
      <c r="X107" s="111">
        <f t="shared" si="65"/>
        <v>0</v>
      </c>
      <c r="Y107" s="111">
        <f t="shared" si="65"/>
        <v>0</v>
      </c>
      <c r="Z107" s="111">
        <f t="shared" si="65"/>
        <v>0</v>
      </c>
      <c r="AA107" s="111">
        <f t="shared" si="65"/>
        <v>0</v>
      </c>
      <c r="AB107" s="111">
        <f t="shared" si="65"/>
        <v>0</v>
      </c>
      <c r="AC107" s="111">
        <f t="shared" si="65"/>
        <v>0</v>
      </c>
      <c r="AD107" s="111">
        <f t="shared" si="65"/>
        <v>0</v>
      </c>
      <c r="AE107" s="111">
        <f t="shared" si="65"/>
        <v>0</v>
      </c>
      <c r="AF107" s="111">
        <f t="shared" si="65"/>
        <v>0</v>
      </c>
      <c r="AG107" s="111">
        <f t="shared" si="65"/>
        <v>0</v>
      </c>
      <c r="AH107" s="111">
        <f t="shared" si="65"/>
        <v>0</v>
      </c>
      <c r="AI107" s="111">
        <f t="shared" si="65"/>
        <v>0</v>
      </c>
      <c r="AJ107" s="111">
        <f t="shared" ref="AJ107:BB107" si="66">(SUM(AJ80)-(SUM(AJ81)))</f>
        <v>0</v>
      </c>
      <c r="AK107" s="111">
        <f t="shared" si="66"/>
        <v>0</v>
      </c>
      <c r="AL107" s="111">
        <f t="shared" si="66"/>
        <v>0</v>
      </c>
      <c r="AM107" s="111">
        <f t="shared" si="66"/>
        <v>0</v>
      </c>
      <c r="AN107" s="111">
        <f t="shared" si="66"/>
        <v>0</v>
      </c>
      <c r="AO107" s="111">
        <f t="shared" si="66"/>
        <v>0</v>
      </c>
      <c r="AP107" s="111">
        <f t="shared" si="66"/>
        <v>0</v>
      </c>
      <c r="AQ107" s="111">
        <f t="shared" si="66"/>
        <v>0</v>
      </c>
      <c r="AR107" s="111">
        <f t="shared" si="66"/>
        <v>0</v>
      </c>
      <c r="AS107" s="111">
        <f t="shared" si="66"/>
        <v>0</v>
      </c>
      <c r="AT107" s="111">
        <f t="shared" si="66"/>
        <v>0</v>
      </c>
      <c r="AU107" s="111">
        <f t="shared" si="66"/>
        <v>0</v>
      </c>
      <c r="AV107" s="111">
        <f t="shared" si="66"/>
        <v>0</v>
      </c>
      <c r="AW107" s="111">
        <f t="shared" si="66"/>
        <v>0</v>
      </c>
      <c r="AX107" s="111">
        <f t="shared" si="66"/>
        <v>0</v>
      </c>
      <c r="AY107" s="111">
        <f t="shared" si="66"/>
        <v>0</v>
      </c>
      <c r="AZ107" s="111">
        <f t="shared" si="66"/>
        <v>0</v>
      </c>
      <c r="BA107" s="111">
        <f t="shared" si="66"/>
        <v>0</v>
      </c>
      <c r="BB107" s="111">
        <f t="shared" si="66"/>
        <v>0</v>
      </c>
    </row>
    <row r="108" spans="1:408" ht="15.75" hidden="1" thickBot="1">
      <c r="B108" s="106" t="s">
        <v>493</v>
      </c>
      <c r="C108" s="112" t="e">
        <f>C107</f>
        <v>#REF!</v>
      </c>
      <c r="D108" s="113" t="e">
        <f>D107+C108</f>
        <v>#REF!</v>
      </c>
      <c r="E108" s="113" t="e">
        <f t="shared" ref="E108:BB108" si="67">E107+D108</f>
        <v>#REF!</v>
      </c>
      <c r="F108" s="113" t="e">
        <f t="shared" si="67"/>
        <v>#REF!</v>
      </c>
      <c r="G108" s="113" t="e">
        <f t="shared" si="67"/>
        <v>#REF!</v>
      </c>
      <c r="H108" s="113" t="e">
        <f t="shared" si="67"/>
        <v>#REF!</v>
      </c>
      <c r="I108" s="113" t="e">
        <f t="shared" si="67"/>
        <v>#REF!</v>
      </c>
      <c r="J108" s="113" t="e">
        <f t="shared" si="67"/>
        <v>#REF!</v>
      </c>
      <c r="K108" s="113" t="e">
        <f t="shared" si="67"/>
        <v>#REF!</v>
      </c>
      <c r="L108" s="113" t="e">
        <f t="shared" si="67"/>
        <v>#REF!</v>
      </c>
      <c r="M108" s="113" t="e">
        <f t="shared" si="67"/>
        <v>#REF!</v>
      </c>
      <c r="N108" s="113" t="e">
        <f t="shared" si="67"/>
        <v>#REF!</v>
      </c>
      <c r="O108" s="113" t="e">
        <f t="shared" si="67"/>
        <v>#REF!</v>
      </c>
      <c r="P108" s="113" t="e">
        <f t="shared" si="67"/>
        <v>#REF!</v>
      </c>
      <c r="Q108" s="113" t="e">
        <f t="shared" si="67"/>
        <v>#REF!</v>
      </c>
      <c r="R108" s="113" t="e">
        <f t="shared" si="67"/>
        <v>#REF!</v>
      </c>
      <c r="S108" s="113" t="e">
        <f t="shared" si="67"/>
        <v>#REF!</v>
      </c>
      <c r="T108" s="113" t="e">
        <f t="shared" si="67"/>
        <v>#REF!</v>
      </c>
      <c r="U108" s="113" t="e">
        <f t="shared" si="67"/>
        <v>#REF!</v>
      </c>
      <c r="V108" s="113" t="e">
        <f t="shared" si="67"/>
        <v>#REF!</v>
      </c>
      <c r="W108" s="113" t="e">
        <f t="shared" si="67"/>
        <v>#REF!</v>
      </c>
      <c r="X108" s="113" t="e">
        <f t="shared" si="67"/>
        <v>#REF!</v>
      </c>
      <c r="Y108" s="113" t="e">
        <f t="shared" si="67"/>
        <v>#REF!</v>
      </c>
      <c r="Z108" s="113" t="e">
        <f t="shared" si="67"/>
        <v>#REF!</v>
      </c>
      <c r="AA108" s="113" t="e">
        <f t="shared" si="67"/>
        <v>#REF!</v>
      </c>
      <c r="AB108" s="113" t="e">
        <f t="shared" si="67"/>
        <v>#REF!</v>
      </c>
      <c r="AC108" s="113" t="e">
        <f t="shared" si="67"/>
        <v>#REF!</v>
      </c>
      <c r="AD108" s="113" t="e">
        <f t="shared" si="67"/>
        <v>#REF!</v>
      </c>
      <c r="AE108" s="113" t="e">
        <f t="shared" si="67"/>
        <v>#REF!</v>
      </c>
      <c r="AF108" s="113" t="e">
        <f t="shared" si="67"/>
        <v>#REF!</v>
      </c>
      <c r="AG108" s="113" t="e">
        <f t="shared" si="67"/>
        <v>#REF!</v>
      </c>
      <c r="AH108" s="113" t="e">
        <f t="shared" si="67"/>
        <v>#REF!</v>
      </c>
      <c r="AI108" s="113" t="e">
        <f t="shared" si="67"/>
        <v>#REF!</v>
      </c>
      <c r="AJ108" s="113" t="e">
        <f t="shared" si="67"/>
        <v>#REF!</v>
      </c>
      <c r="AK108" s="113" t="e">
        <f t="shared" si="67"/>
        <v>#REF!</v>
      </c>
      <c r="AL108" s="113" t="e">
        <f t="shared" si="67"/>
        <v>#REF!</v>
      </c>
      <c r="AM108" s="113" t="e">
        <f t="shared" si="67"/>
        <v>#REF!</v>
      </c>
      <c r="AN108" s="113" t="e">
        <f t="shared" si="67"/>
        <v>#REF!</v>
      </c>
      <c r="AO108" s="113" t="e">
        <f t="shared" si="67"/>
        <v>#REF!</v>
      </c>
      <c r="AP108" s="113" t="e">
        <f t="shared" si="67"/>
        <v>#REF!</v>
      </c>
      <c r="AQ108" s="113" t="e">
        <f t="shared" si="67"/>
        <v>#REF!</v>
      </c>
      <c r="AR108" s="113" t="e">
        <f t="shared" si="67"/>
        <v>#REF!</v>
      </c>
      <c r="AS108" s="113" t="e">
        <f t="shared" si="67"/>
        <v>#REF!</v>
      </c>
      <c r="AT108" s="113" t="e">
        <f t="shared" si="67"/>
        <v>#REF!</v>
      </c>
      <c r="AU108" s="113" t="e">
        <f t="shared" si="67"/>
        <v>#REF!</v>
      </c>
      <c r="AV108" s="113" t="e">
        <f t="shared" si="67"/>
        <v>#REF!</v>
      </c>
      <c r="AW108" s="113" t="e">
        <f t="shared" si="67"/>
        <v>#REF!</v>
      </c>
      <c r="AX108" s="113" t="e">
        <f t="shared" si="67"/>
        <v>#REF!</v>
      </c>
      <c r="AY108" s="113" t="e">
        <f t="shared" si="67"/>
        <v>#REF!</v>
      </c>
      <c r="AZ108" s="113" t="e">
        <f t="shared" si="67"/>
        <v>#REF!</v>
      </c>
      <c r="BA108" s="113" t="e">
        <f t="shared" si="67"/>
        <v>#REF!</v>
      </c>
      <c r="BB108" s="113" t="e">
        <f t="shared" si="67"/>
        <v>#REF!</v>
      </c>
    </row>
    <row r="109" spans="1:408" s="410" customFormat="1" hidden="1">
      <c r="C109" s="412" t="e">
        <f>IF(C108&gt;($C$104-$C$105), "SI", "NO")</f>
        <v>#REF!</v>
      </c>
      <c r="D109" s="412" t="e">
        <f t="shared" ref="D109:BB109" si="68">IF(D108&gt;($C$104-$C$105), "SI", "NO")</f>
        <v>#REF!</v>
      </c>
      <c r="E109" s="412" t="e">
        <f t="shared" si="68"/>
        <v>#REF!</v>
      </c>
      <c r="F109" s="412" t="e">
        <f t="shared" si="68"/>
        <v>#REF!</v>
      </c>
      <c r="G109" s="412" t="e">
        <f t="shared" si="68"/>
        <v>#REF!</v>
      </c>
      <c r="H109" s="412" t="e">
        <f t="shared" si="68"/>
        <v>#REF!</v>
      </c>
      <c r="I109" s="412" t="e">
        <f t="shared" si="68"/>
        <v>#REF!</v>
      </c>
      <c r="J109" s="412" t="e">
        <f t="shared" si="68"/>
        <v>#REF!</v>
      </c>
      <c r="K109" s="412" t="e">
        <f t="shared" si="68"/>
        <v>#REF!</v>
      </c>
      <c r="L109" s="412" t="e">
        <f t="shared" si="68"/>
        <v>#REF!</v>
      </c>
      <c r="M109" s="412" t="e">
        <f t="shared" si="68"/>
        <v>#REF!</v>
      </c>
      <c r="N109" s="412" t="e">
        <f t="shared" si="68"/>
        <v>#REF!</v>
      </c>
      <c r="O109" s="412" t="e">
        <f t="shared" si="68"/>
        <v>#REF!</v>
      </c>
      <c r="P109" s="412" t="e">
        <f t="shared" si="68"/>
        <v>#REF!</v>
      </c>
      <c r="Q109" s="412" t="e">
        <f t="shared" si="68"/>
        <v>#REF!</v>
      </c>
      <c r="R109" s="412" t="e">
        <f t="shared" si="68"/>
        <v>#REF!</v>
      </c>
      <c r="S109" s="412" t="e">
        <f t="shared" si="68"/>
        <v>#REF!</v>
      </c>
      <c r="T109" s="412" t="e">
        <f t="shared" si="68"/>
        <v>#REF!</v>
      </c>
      <c r="U109" s="412" t="e">
        <f t="shared" si="68"/>
        <v>#REF!</v>
      </c>
      <c r="V109" s="412" t="e">
        <f t="shared" si="68"/>
        <v>#REF!</v>
      </c>
      <c r="W109" s="412" t="e">
        <f t="shared" si="68"/>
        <v>#REF!</v>
      </c>
      <c r="X109" s="412" t="e">
        <f t="shared" si="68"/>
        <v>#REF!</v>
      </c>
      <c r="Y109" s="412" t="e">
        <f t="shared" si="68"/>
        <v>#REF!</v>
      </c>
      <c r="Z109" s="412" t="e">
        <f t="shared" si="68"/>
        <v>#REF!</v>
      </c>
      <c r="AA109" s="412" t="e">
        <f t="shared" si="68"/>
        <v>#REF!</v>
      </c>
      <c r="AB109" s="412" t="e">
        <f t="shared" si="68"/>
        <v>#REF!</v>
      </c>
      <c r="AC109" s="412" t="e">
        <f t="shared" si="68"/>
        <v>#REF!</v>
      </c>
      <c r="AD109" s="412" t="e">
        <f t="shared" si="68"/>
        <v>#REF!</v>
      </c>
      <c r="AE109" s="412" t="e">
        <f t="shared" si="68"/>
        <v>#REF!</v>
      </c>
      <c r="AF109" s="412" t="e">
        <f t="shared" si="68"/>
        <v>#REF!</v>
      </c>
      <c r="AG109" s="412" t="e">
        <f t="shared" si="68"/>
        <v>#REF!</v>
      </c>
      <c r="AH109" s="412" t="e">
        <f t="shared" si="68"/>
        <v>#REF!</v>
      </c>
      <c r="AI109" s="412" t="e">
        <f t="shared" si="68"/>
        <v>#REF!</v>
      </c>
      <c r="AJ109" s="412" t="e">
        <f t="shared" si="68"/>
        <v>#REF!</v>
      </c>
      <c r="AK109" s="412" t="e">
        <f t="shared" si="68"/>
        <v>#REF!</v>
      </c>
      <c r="AL109" s="412" t="e">
        <f t="shared" si="68"/>
        <v>#REF!</v>
      </c>
      <c r="AM109" s="412" t="e">
        <f t="shared" si="68"/>
        <v>#REF!</v>
      </c>
      <c r="AN109" s="412" t="e">
        <f t="shared" si="68"/>
        <v>#REF!</v>
      </c>
      <c r="AO109" s="412" t="e">
        <f t="shared" si="68"/>
        <v>#REF!</v>
      </c>
      <c r="AP109" s="412" t="e">
        <f t="shared" si="68"/>
        <v>#REF!</v>
      </c>
      <c r="AQ109" s="412" t="e">
        <f t="shared" si="68"/>
        <v>#REF!</v>
      </c>
      <c r="AR109" s="412" t="e">
        <f t="shared" si="68"/>
        <v>#REF!</v>
      </c>
      <c r="AS109" s="412" t="e">
        <f t="shared" si="68"/>
        <v>#REF!</v>
      </c>
      <c r="AT109" s="412" t="e">
        <f t="shared" si="68"/>
        <v>#REF!</v>
      </c>
      <c r="AU109" s="412" t="e">
        <f t="shared" si="68"/>
        <v>#REF!</v>
      </c>
      <c r="AV109" s="412" t="e">
        <f t="shared" si="68"/>
        <v>#REF!</v>
      </c>
      <c r="AW109" s="412" t="e">
        <f t="shared" si="68"/>
        <v>#REF!</v>
      </c>
      <c r="AX109" s="412" t="e">
        <f t="shared" si="68"/>
        <v>#REF!</v>
      </c>
      <c r="AY109" s="412" t="e">
        <f t="shared" si="68"/>
        <v>#REF!</v>
      </c>
      <c r="AZ109" s="412" t="e">
        <f t="shared" si="68"/>
        <v>#REF!</v>
      </c>
      <c r="BA109" s="412" t="e">
        <f t="shared" si="68"/>
        <v>#REF!</v>
      </c>
      <c r="BB109" s="412" t="e">
        <f t="shared" si="68"/>
        <v>#REF!</v>
      </c>
    </row>
    <row r="110" spans="1:408" s="412" customFormat="1" ht="15.75" hidden="1" thickBot="1">
      <c r="B110" s="413"/>
      <c r="C110" s="414" t="s">
        <v>2</v>
      </c>
      <c r="D110" s="414" t="s">
        <v>1</v>
      </c>
      <c r="E110" s="414" t="s">
        <v>3</v>
      </c>
      <c r="F110" s="414" t="s">
        <v>4</v>
      </c>
      <c r="G110" s="414" t="s">
        <v>5</v>
      </c>
      <c r="H110" s="414" t="s">
        <v>6</v>
      </c>
      <c r="I110" s="414" t="s">
        <v>7</v>
      </c>
      <c r="J110" s="414" t="s">
        <v>8</v>
      </c>
      <c r="K110" s="414" t="s">
        <v>9</v>
      </c>
      <c r="L110" s="414" t="s">
        <v>10</v>
      </c>
      <c r="M110" s="414" t="s">
        <v>11</v>
      </c>
      <c r="N110" s="414" t="s">
        <v>12</v>
      </c>
      <c r="O110" s="414" t="s">
        <v>13</v>
      </c>
      <c r="P110" s="414" t="s">
        <v>14</v>
      </c>
      <c r="Q110" s="414" t="s">
        <v>15</v>
      </c>
      <c r="R110" s="414" t="s">
        <v>16</v>
      </c>
      <c r="S110" s="414" t="s">
        <v>17</v>
      </c>
      <c r="T110" s="414" t="s">
        <v>18</v>
      </c>
      <c r="U110" s="414" t="s">
        <v>19</v>
      </c>
      <c r="V110" s="414" t="s">
        <v>20</v>
      </c>
      <c r="W110" s="414" t="s">
        <v>21</v>
      </c>
      <c r="X110" s="414" t="s">
        <v>22</v>
      </c>
      <c r="Y110" s="414" t="s">
        <v>23</v>
      </c>
      <c r="Z110" s="414" t="s">
        <v>24</v>
      </c>
      <c r="AA110" s="414" t="s">
        <v>25</v>
      </c>
      <c r="AB110" s="414" t="s">
        <v>26</v>
      </c>
      <c r="AC110" s="414" t="s">
        <v>27</v>
      </c>
      <c r="AD110" s="414" t="s">
        <v>28</v>
      </c>
      <c r="AE110" s="414" t="s">
        <v>29</v>
      </c>
      <c r="AF110" s="414" t="s">
        <v>30</v>
      </c>
      <c r="AG110" s="414" t="s">
        <v>31</v>
      </c>
      <c r="AH110" s="414" t="s">
        <v>32</v>
      </c>
      <c r="AI110" s="414" t="s">
        <v>33</v>
      </c>
      <c r="AJ110" s="414" t="s">
        <v>34</v>
      </c>
      <c r="AK110" s="414" t="s">
        <v>35</v>
      </c>
      <c r="AL110" s="414" t="s">
        <v>36</v>
      </c>
      <c r="AM110" s="414" t="s">
        <v>37</v>
      </c>
      <c r="AN110" s="414" t="s">
        <v>38</v>
      </c>
      <c r="AO110" s="414" t="s">
        <v>39</v>
      </c>
      <c r="AP110" s="414" t="s">
        <v>40</v>
      </c>
      <c r="AQ110" s="414" t="s">
        <v>41</v>
      </c>
      <c r="AR110" s="414" t="s">
        <v>42</v>
      </c>
      <c r="AS110" s="414" t="s">
        <v>43</v>
      </c>
      <c r="AT110" s="414" t="s">
        <v>44</v>
      </c>
      <c r="AU110" s="414" t="s">
        <v>45</v>
      </c>
      <c r="AV110" s="414" t="s">
        <v>46</v>
      </c>
      <c r="AW110" s="414" t="s">
        <v>47</v>
      </c>
      <c r="AX110" s="414" t="s">
        <v>48</v>
      </c>
      <c r="AY110" s="414" t="s">
        <v>49</v>
      </c>
      <c r="AZ110" s="414" t="s">
        <v>50</v>
      </c>
      <c r="BA110" s="414" t="s">
        <v>51</v>
      </c>
      <c r="BB110" s="414" t="s">
        <v>60</v>
      </c>
    </row>
    <row r="111" spans="1:408" s="13" customFormat="1" ht="53.25" hidden="1" thickBot="1">
      <c r="B111" s="439" t="s">
        <v>774</v>
      </c>
      <c r="C111" s="437" t="e">
        <f>HLOOKUP("SI",C109:BB110,2,)</f>
        <v>#N/A</v>
      </c>
      <c r="D111" s="15"/>
      <c r="E111" s="28"/>
      <c r="F111" s="15"/>
      <c r="G111" s="15"/>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408" s="93" customFormat="1" ht="27" hidden="1" thickBot="1">
      <c r="B112" s="439" t="s">
        <v>775</v>
      </c>
      <c r="C112" s="438" t="e">
        <f>NPV(D54,C107:BB107)</f>
        <v>#REF!</v>
      </c>
      <c r="D112" s="477"/>
      <c r="E112" s="28"/>
      <c r="F112" s="477"/>
      <c r="G112" s="477"/>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row>
    <row r="113" spans="1:408" s="93" customFormat="1" ht="53.25" hidden="1" thickBot="1">
      <c r="B113" s="441" t="s">
        <v>798</v>
      </c>
      <c r="C113" s="475" t="e">
        <f>((C112)/(C104-C105))/50</f>
        <v>#REF!</v>
      </c>
      <c r="D113" s="477"/>
      <c r="E113" s="28"/>
      <c r="F113" s="477"/>
      <c r="G113" s="477"/>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row>
    <row r="114" spans="1:408" ht="12" customHeight="1">
      <c r="D114" s="13"/>
      <c r="E114" s="28"/>
      <c r="F114" s="13"/>
      <c r="G114" s="13"/>
    </row>
    <row r="115" spans="1:408" ht="15.75" thickBot="1">
      <c r="D115" s="96" t="s">
        <v>486</v>
      </c>
      <c r="E115" s="84">
        <f>C13</f>
        <v>0</v>
      </c>
      <c r="F115" s="13"/>
      <c r="G115" s="13"/>
    </row>
    <row r="116" spans="1:408" s="350" customFormat="1" ht="20.25" customHeight="1" thickBot="1">
      <c r="A116" s="348" t="s">
        <v>817</v>
      </c>
      <c r="B116" s="349"/>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1"/>
      <c r="DK116" s="351"/>
      <c r="DL116" s="351"/>
      <c r="DM116" s="351"/>
      <c r="DN116" s="351"/>
      <c r="DO116" s="351"/>
      <c r="DP116" s="351"/>
      <c r="DQ116" s="351"/>
      <c r="DR116" s="351"/>
      <c r="DS116" s="351"/>
      <c r="DT116" s="351"/>
      <c r="DU116" s="351"/>
      <c r="DV116" s="351"/>
      <c r="DW116" s="351"/>
      <c r="DX116" s="351"/>
      <c r="DY116" s="351"/>
      <c r="DZ116" s="351"/>
      <c r="EA116" s="351"/>
      <c r="EB116" s="351"/>
      <c r="EC116" s="351"/>
      <c r="ED116" s="351"/>
      <c r="EE116" s="351"/>
      <c r="EF116" s="351"/>
      <c r="EG116" s="351"/>
      <c r="EH116" s="351"/>
      <c r="EI116" s="351"/>
      <c r="EJ116" s="351"/>
      <c r="EK116" s="351"/>
      <c r="EL116" s="351"/>
      <c r="EM116" s="351"/>
      <c r="EN116" s="351"/>
      <c r="EO116" s="351"/>
      <c r="EP116" s="351"/>
      <c r="EQ116" s="351"/>
      <c r="ER116" s="351"/>
      <c r="ES116" s="351"/>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1"/>
      <c r="FQ116" s="351"/>
      <c r="FR116" s="351"/>
      <c r="FS116" s="351"/>
      <c r="FT116" s="351"/>
      <c r="FU116" s="351"/>
      <c r="FV116" s="351"/>
      <c r="FW116" s="351"/>
      <c r="FX116" s="351"/>
      <c r="FY116" s="351"/>
      <c r="FZ116" s="351"/>
      <c r="GA116" s="351"/>
      <c r="GB116" s="351"/>
      <c r="GC116" s="351"/>
      <c r="GD116" s="351"/>
      <c r="GE116" s="351"/>
      <c r="GF116" s="351"/>
      <c r="GG116" s="351"/>
      <c r="GH116" s="351"/>
      <c r="GI116" s="351"/>
      <c r="GJ116" s="351"/>
      <c r="GK116" s="351"/>
      <c r="GL116" s="351"/>
      <c r="GM116" s="351"/>
      <c r="GN116" s="351"/>
      <c r="GO116" s="351"/>
      <c r="GP116" s="351"/>
      <c r="GQ116" s="351"/>
      <c r="GR116" s="351"/>
      <c r="GS116" s="351"/>
      <c r="GT116" s="351"/>
      <c r="GU116" s="351"/>
      <c r="GV116" s="351"/>
      <c r="GW116" s="351"/>
      <c r="GX116" s="351"/>
      <c r="GY116" s="351"/>
      <c r="GZ116" s="351"/>
      <c r="HA116" s="351"/>
      <c r="HB116" s="351"/>
      <c r="HC116" s="351"/>
      <c r="HD116" s="351"/>
      <c r="HE116" s="351"/>
      <c r="HF116" s="351"/>
      <c r="HG116" s="351"/>
      <c r="HH116" s="351"/>
      <c r="HI116" s="351"/>
      <c r="HJ116" s="351"/>
      <c r="HK116" s="351"/>
      <c r="HL116" s="351"/>
      <c r="HM116" s="351"/>
      <c r="HN116" s="351"/>
      <c r="HO116" s="351"/>
      <c r="HP116" s="351"/>
      <c r="HQ116" s="351"/>
      <c r="HR116" s="351"/>
      <c r="HS116" s="351"/>
      <c r="HT116" s="351"/>
      <c r="HU116" s="351"/>
      <c r="HV116" s="351"/>
      <c r="HW116" s="351"/>
      <c r="HX116" s="351"/>
      <c r="HY116" s="351"/>
      <c r="HZ116" s="351"/>
      <c r="IA116" s="351"/>
      <c r="IB116" s="351"/>
      <c r="IC116" s="351"/>
      <c r="ID116" s="351"/>
      <c r="IE116" s="351"/>
      <c r="IF116" s="351"/>
      <c r="IG116" s="351"/>
      <c r="IH116" s="351"/>
      <c r="II116" s="351"/>
      <c r="IJ116" s="352"/>
      <c r="IK116" s="352"/>
      <c r="IL116" s="352"/>
      <c r="IM116" s="352"/>
      <c r="IN116" s="352"/>
      <c r="IO116" s="352"/>
      <c r="IP116" s="352"/>
      <c r="IQ116" s="352"/>
      <c r="IR116" s="352"/>
      <c r="IS116" s="352"/>
      <c r="IT116" s="352"/>
      <c r="IU116" s="352"/>
      <c r="IV116" s="352"/>
      <c r="IW116" s="352"/>
      <c r="IX116" s="352"/>
      <c r="IY116" s="352"/>
      <c r="IZ116" s="352"/>
      <c r="JA116" s="352"/>
      <c r="JB116" s="352"/>
      <c r="JC116" s="352"/>
      <c r="JD116" s="352"/>
      <c r="JE116" s="352"/>
      <c r="JF116" s="352"/>
      <c r="JG116" s="352"/>
      <c r="JH116" s="352"/>
      <c r="JI116" s="352"/>
      <c r="JJ116" s="352"/>
      <c r="JK116" s="352"/>
      <c r="JL116" s="352"/>
      <c r="JM116" s="352"/>
      <c r="JN116" s="352"/>
      <c r="JO116" s="352"/>
      <c r="JP116" s="352"/>
      <c r="JQ116" s="352"/>
      <c r="JR116" s="352"/>
      <c r="JS116" s="352"/>
      <c r="JT116" s="352"/>
      <c r="JU116" s="352"/>
      <c r="JV116" s="352"/>
      <c r="JW116" s="352"/>
      <c r="JX116" s="352"/>
      <c r="JY116" s="352"/>
      <c r="JZ116" s="352"/>
      <c r="KA116" s="352"/>
      <c r="KB116" s="352"/>
      <c r="KC116" s="352"/>
      <c r="KD116" s="352"/>
      <c r="KE116" s="352"/>
      <c r="KF116" s="352"/>
      <c r="KG116" s="352"/>
      <c r="KH116" s="352"/>
      <c r="KI116" s="352"/>
      <c r="KJ116" s="352"/>
      <c r="KK116" s="352"/>
      <c r="KL116" s="352"/>
      <c r="KM116" s="352"/>
      <c r="KN116" s="352"/>
      <c r="KO116" s="352"/>
      <c r="KP116" s="352"/>
      <c r="KQ116" s="352"/>
      <c r="KR116" s="352"/>
      <c r="KS116" s="352"/>
      <c r="KT116" s="352"/>
      <c r="KU116" s="352"/>
      <c r="KV116" s="352"/>
      <c r="KW116" s="352"/>
      <c r="KX116" s="352"/>
      <c r="KY116" s="352"/>
      <c r="KZ116" s="352"/>
      <c r="LA116" s="352"/>
      <c r="LB116" s="352"/>
      <c r="LC116" s="352"/>
      <c r="LD116" s="352"/>
      <c r="LE116" s="352"/>
      <c r="LF116" s="352"/>
      <c r="LG116" s="352"/>
      <c r="LH116" s="352"/>
      <c r="LI116" s="352"/>
      <c r="LJ116" s="352"/>
      <c r="LK116" s="352"/>
      <c r="LL116" s="352"/>
      <c r="LM116" s="352"/>
      <c r="LN116" s="352"/>
      <c r="LO116" s="352"/>
      <c r="LP116" s="352"/>
      <c r="LQ116" s="352"/>
      <c r="LR116" s="352"/>
      <c r="LS116" s="352"/>
      <c r="LT116" s="352"/>
      <c r="LU116" s="352"/>
      <c r="LV116" s="352"/>
      <c r="LW116" s="352"/>
      <c r="LX116" s="352"/>
      <c r="LY116" s="352"/>
      <c r="LZ116" s="352"/>
      <c r="MA116" s="352"/>
      <c r="MB116" s="352"/>
      <c r="MC116" s="352"/>
      <c r="MD116" s="352"/>
      <c r="ME116" s="352"/>
      <c r="MF116" s="352"/>
    </row>
    <row r="117" spans="1:408" s="227" customFormat="1">
      <c r="B117" s="222"/>
      <c r="D117" s="354" t="s">
        <v>2</v>
      </c>
      <c r="E117" s="354" t="s">
        <v>1</v>
      </c>
      <c r="F117" s="354" t="s">
        <v>3</v>
      </c>
      <c r="G117" s="354" t="s">
        <v>4</v>
      </c>
      <c r="H117" s="354" t="s">
        <v>5</v>
      </c>
      <c r="I117" s="354" t="s">
        <v>6</v>
      </c>
      <c r="J117" s="354" t="s">
        <v>7</v>
      </c>
      <c r="K117" s="354" t="s">
        <v>8</v>
      </c>
      <c r="L117" s="354" t="s">
        <v>9</v>
      </c>
      <c r="M117" s="354" t="s">
        <v>10</v>
      </c>
      <c r="N117" s="354" t="s">
        <v>11</v>
      </c>
      <c r="O117" s="354" t="s">
        <v>12</v>
      </c>
      <c r="P117" s="354" t="s">
        <v>13</v>
      </c>
      <c r="Q117" s="354" t="s">
        <v>14</v>
      </c>
      <c r="R117" s="354" t="s">
        <v>15</v>
      </c>
      <c r="S117" s="354" t="s">
        <v>16</v>
      </c>
      <c r="T117" s="354" t="s">
        <v>17</v>
      </c>
      <c r="U117" s="354" t="s">
        <v>18</v>
      </c>
      <c r="V117" s="354" t="s">
        <v>19</v>
      </c>
      <c r="W117" s="354" t="s">
        <v>20</v>
      </c>
      <c r="X117" s="354" t="s">
        <v>21</v>
      </c>
      <c r="Y117" s="354" t="s">
        <v>22</v>
      </c>
      <c r="Z117" s="354" t="s">
        <v>23</v>
      </c>
      <c r="AA117" s="354" t="s">
        <v>24</v>
      </c>
      <c r="AB117" s="354" t="s">
        <v>25</v>
      </c>
      <c r="AC117" s="354" t="s">
        <v>26</v>
      </c>
      <c r="AD117" s="354" t="s">
        <v>27</v>
      </c>
      <c r="AE117" s="354" t="s">
        <v>28</v>
      </c>
      <c r="AF117" s="354" t="s">
        <v>29</v>
      </c>
      <c r="AG117" s="354" t="s">
        <v>30</v>
      </c>
      <c r="AH117" s="354" t="s">
        <v>31</v>
      </c>
      <c r="AI117" s="354" t="s">
        <v>32</v>
      </c>
      <c r="AJ117" s="354" t="s">
        <v>33</v>
      </c>
      <c r="AK117" s="354" t="s">
        <v>34</v>
      </c>
      <c r="AL117" s="354" t="s">
        <v>35</v>
      </c>
      <c r="AM117" s="354" t="s">
        <v>36</v>
      </c>
      <c r="AN117" s="354" t="s">
        <v>37</v>
      </c>
      <c r="AO117" s="354" t="s">
        <v>38</v>
      </c>
      <c r="AP117" s="354" t="s">
        <v>39</v>
      </c>
      <c r="AQ117" s="354" t="s">
        <v>40</v>
      </c>
      <c r="AR117" s="354" t="s">
        <v>41</v>
      </c>
      <c r="AS117" s="354" t="s">
        <v>42</v>
      </c>
      <c r="AT117" s="354" t="s">
        <v>43</v>
      </c>
      <c r="AU117" s="354" t="s">
        <v>44</v>
      </c>
      <c r="AV117" s="354" t="s">
        <v>45</v>
      </c>
      <c r="AW117" s="354" t="s">
        <v>46</v>
      </c>
      <c r="AX117" s="354" t="s">
        <v>47</v>
      </c>
      <c r="AY117" s="354" t="s">
        <v>48</v>
      </c>
      <c r="AZ117" s="354" t="s">
        <v>49</v>
      </c>
      <c r="BA117" s="354" t="s">
        <v>50</v>
      </c>
      <c r="BB117" s="355" t="s">
        <v>51</v>
      </c>
      <c r="BC117" s="305" t="s">
        <v>60</v>
      </c>
      <c r="BD117" s="305" t="s">
        <v>61</v>
      </c>
      <c r="BE117" s="305" t="s">
        <v>62</v>
      </c>
      <c r="BF117" s="305" t="s">
        <v>63</v>
      </c>
      <c r="BG117" s="305" t="s">
        <v>64</v>
      </c>
      <c r="BH117" s="305" t="s">
        <v>65</v>
      </c>
      <c r="BI117" s="305" t="s">
        <v>66</v>
      </c>
      <c r="BJ117" s="305" t="s">
        <v>67</v>
      </c>
      <c r="BK117" s="305" t="s">
        <v>68</v>
      </c>
      <c r="BL117" s="305" t="s">
        <v>69</v>
      </c>
      <c r="BM117" s="305" t="s">
        <v>70</v>
      </c>
      <c r="BN117" s="305" t="s">
        <v>71</v>
      </c>
      <c r="BO117" s="305" t="s">
        <v>72</v>
      </c>
      <c r="BP117" s="305" t="s">
        <v>73</v>
      </c>
      <c r="BQ117" s="305" t="s">
        <v>74</v>
      </c>
      <c r="BR117" s="305" t="s">
        <v>75</v>
      </c>
      <c r="BS117" s="305" t="s">
        <v>76</v>
      </c>
      <c r="BT117" s="305" t="s">
        <v>77</v>
      </c>
      <c r="BU117" s="305" t="s">
        <v>78</v>
      </c>
      <c r="BV117" s="305" t="s">
        <v>79</v>
      </c>
      <c r="BW117" s="305" t="s">
        <v>80</v>
      </c>
      <c r="BX117" s="305" t="s">
        <v>81</v>
      </c>
      <c r="BY117" s="305" t="s">
        <v>82</v>
      </c>
      <c r="BZ117" s="305" t="s">
        <v>83</v>
      </c>
      <c r="CA117" s="305" t="s">
        <v>84</v>
      </c>
      <c r="CB117" s="305" t="s">
        <v>85</v>
      </c>
      <c r="CC117" s="305" t="s">
        <v>86</v>
      </c>
      <c r="CD117" s="305" t="s">
        <v>87</v>
      </c>
      <c r="CE117" s="305" t="s">
        <v>88</v>
      </c>
      <c r="CF117" s="305" t="s">
        <v>89</v>
      </c>
      <c r="CG117" s="305" t="s">
        <v>90</v>
      </c>
      <c r="CH117" s="305" t="s">
        <v>91</v>
      </c>
      <c r="CI117" s="305" t="s">
        <v>92</v>
      </c>
      <c r="CJ117" s="305" t="s">
        <v>93</v>
      </c>
      <c r="CK117" s="305" t="s">
        <v>94</v>
      </c>
      <c r="CL117" s="305" t="s">
        <v>95</v>
      </c>
      <c r="CM117" s="305" t="s">
        <v>96</v>
      </c>
      <c r="CN117" s="305" t="s">
        <v>97</v>
      </c>
      <c r="CO117" s="305" t="s">
        <v>98</v>
      </c>
      <c r="CP117" s="305" t="s">
        <v>99</v>
      </c>
      <c r="CQ117" s="305" t="s">
        <v>100</v>
      </c>
      <c r="CR117" s="305" t="s">
        <v>101</v>
      </c>
      <c r="CS117" s="305" t="s">
        <v>102</v>
      </c>
      <c r="CT117" s="305" t="s">
        <v>103</v>
      </c>
      <c r="CU117" s="305" t="s">
        <v>104</v>
      </c>
      <c r="CV117" s="305" t="s">
        <v>105</v>
      </c>
      <c r="CW117" s="305" t="s">
        <v>106</v>
      </c>
      <c r="CX117" s="305" t="s">
        <v>107</v>
      </c>
      <c r="CY117" s="305" t="s">
        <v>108</v>
      </c>
      <c r="CZ117" s="305" t="s">
        <v>109</v>
      </c>
      <c r="DA117" s="305" t="s">
        <v>110</v>
      </c>
      <c r="DB117" s="305" t="s">
        <v>111</v>
      </c>
      <c r="DC117" s="305" t="s">
        <v>112</v>
      </c>
      <c r="DD117" s="305" t="s">
        <v>113</v>
      </c>
      <c r="DE117" s="305" t="s">
        <v>114</v>
      </c>
      <c r="DF117" s="305" t="s">
        <v>115</v>
      </c>
      <c r="DG117" s="305" t="s">
        <v>116</v>
      </c>
      <c r="DH117" s="305" t="s">
        <v>117</v>
      </c>
      <c r="DI117" s="305" t="s">
        <v>118</v>
      </c>
      <c r="DJ117" s="305" t="s">
        <v>119</v>
      </c>
      <c r="DK117" s="305" t="s">
        <v>120</v>
      </c>
      <c r="DL117" s="305" t="s">
        <v>121</v>
      </c>
      <c r="DM117" s="305" t="s">
        <v>122</v>
      </c>
      <c r="DN117" s="305" t="s">
        <v>123</v>
      </c>
      <c r="DO117" s="305" t="s">
        <v>124</v>
      </c>
      <c r="DP117" s="305" t="s">
        <v>125</v>
      </c>
      <c r="DQ117" s="305" t="s">
        <v>126</v>
      </c>
      <c r="DR117" s="305" t="s">
        <v>127</v>
      </c>
      <c r="DS117" s="305" t="s">
        <v>128</v>
      </c>
      <c r="DT117" s="305" t="s">
        <v>129</v>
      </c>
      <c r="DU117" s="305" t="s">
        <v>130</v>
      </c>
      <c r="DV117" s="305" t="s">
        <v>131</v>
      </c>
      <c r="DW117" s="305" t="s">
        <v>132</v>
      </c>
      <c r="DX117" s="305" t="s">
        <v>133</v>
      </c>
      <c r="DY117" s="305" t="s">
        <v>134</v>
      </c>
      <c r="DZ117" s="305" t="s">
        <v>135</v>
      </c>
      <c r="EA117" s="305" t="s">
        <v>136</v>
      </c>
      <c r="EB117" s="305" t="s">
        <v>137</v>
      </c>
      <c r="EC117" s="305" t="s">
        <v>138</v>
      </c>
      <c r="ED117" s="305" t="s">
        <v>139</v>
      </c>
      <c r="EE117" s="305" t="s">
        <v>140</v>
      </c>
      <c r="EF117" s="305" t="s">
        <v>141</v>
      </c>
      <c r="EG117" s="305" t="s">
        <v>142</v>
      </c>
      <c r="EH117" s="305" t="s">
        <v>143</v>
      </c>
      <c r="EI117" s="305" t="s">
        <v>144</v>
      </c>
      <c r="EJ117" s="305" t="s">
        <v>145</v>
      </c>
      <c r="EK117" s="305" t="s">
        <v>146</v>
      </c>
      <c r="EL117" s="305" t="s">
        <v>147</v>
      </c>
      <c r="EM117" s="305" t="s">
        <v>148</v>
      </c>
      <c r="EN117" s="305" t="s">
        <v>149</v>
      </c>
      <c r="EO117" s="305" t="s">
        <v>150</v>
      </c>
      <c r="EP117" s="305" t="s">
        <v>151</v>
      </c>
      <c r="EQ117" s="305" t="s">
        <v>152</v>
      </c>
      <c r="ER117" s="305" t="s">
        <v>153</v>
      </c>
      <c r="ES117" s="305" t="s">
        <v>154</v>
      </c>
      <c r="ET117" s="305" t="s">
        <v>155</v>
      </c>
      <c r="EU117" s="305" t="s">
        <v>156</v>
      </c>
      <c r="EV117" s="305" t="s">
        <v>157</v>
      </c>
      <c r="EW117" s="305" t="s">
        <v>158</v>
      </c>
      <c r="EX117" s="305" t="s">
        <v>159</v>
      </c>
      <c r="EY117" s="305" t="s">
        <v>160</v>
      </c>
      <c r="EZ117" s="305" t="s">
        <v>161</v>
      </c>
      <c r="FA117" s="305" t="s">
        <v>162</v>
      </c>
      <c r="FB117" s="305" t="s">
        <v>163</v>
      </c>
      <c r="FC117" s="305" t="s">
        <v>164</v>
      </c>
      <c r="FD117" s="305" t="s">
        <v>165</v>
      </c>
      <c r="FE117" s="305" t="s">
        <v>166</v>
      </c>
      <c r="FF117" s="305" t="s">
        <v>167</v>
      </c>
      <c r="FG117" s="305" t="s">
        <v>168</v>
      </c>
      <c r="FH117" s="305" t="s">
        <v>169</v>
      </c>
      <c r="FI117" s="305" t="s">
        <v>170</v>
      </c>
      <c r="FJ117" s="305" t="s">
        <v>171</v>
      </c>
      <c r="FK117" s="305" t="s">
        <v>172</v>
      </c>
      <c r="FL117" s="305" t="s">
        <v>173</v>
      </c>
      <c r="FM117" s="305" t="s">
        <v>174</v>
      </c>
      <c r="FN117" s="305" t="s">
        <v>175</v>
      </c>
      <c r="FO117" s="305" t="s">
        <v>176</v>
      </c>
      <c r="FP117" s="305" t="s">
        <v>177</v>
      </c>
      <c r="FQ117" s="305" t="s">
        <v>178</v>
      </c>
      <c r="FR117" s="305" t="s">
        <v>179</v>
      </c>
      <c r="FS117" s="305" t="s">
        <v>180</v>
      </c>
      <c r="FT117" s="305" t="s">
        <v>181</v>
      </c>
      <c r="FU117" s="305" t="s">
        <v>182</v>
      </c>
      <c r="FV117" s="305" t="s">
        <v>183</v>
      </c>
      <c r="FW117" s="305" t="s">
        <v>184</v>
      </c>
      <c r="FX117" s="305" t="s">
        <v>185</v>
      </c>
      <c r="FY117" s="305" t="s">
        <v>186</v>
      </c>
      <c r="FZ117" s="305" t="s">
        <v>187</v>
      </c>
      <c r="GA117" s="305" t="s">
        <v>188</v>
      </c>
      <c r="GB117" s="305" t="s">
        <v>189</v>
      </c>
      <c r="GC117" s="305" t="s">
        <v>190</v>
      </c>
      <c r="GD117" s="305" t="s">
        <v>191</v>
      </c>
      <c r="GE117" s="305" t="s">
        <v>192</v>
      </c>
      <c r="GF117" s="305" t="s">
        <v>193</v>
      </c>
      <c r="GG117" s="305" t="s">
        <v>194</v>
      </c>
      <c r="GH117" s="305" t="s">
        <v>195</v>
      </c>
      <c r="GI117" s="305" t="s">
        <v>196</v>
      </c>
      <c r="GJ117" s="305" t="s">
        <v>197</v>
      </c>
      <c r="GK117" s="305" t="s">
        <v>198</v>
      </c>
      <c r="GL117" s="305" t="s">
        <v>199</v>
      </c>
      <c r="GM117" s="305" t="s">
        <v>200</v>
      </c>
      <c r="GN117" s="305" t="s">
        <v>201</v>
      </c>
      <c r="GO117" s="305" t="s">
        <v>202</v>
      </c>
      <c r="GP117" s="305" t="s">
        <v>203</v>
      </c>
      <c r="GQ117" s="305" t="s">
        <v>204</v>
      </c>
      <c r="GR117" s="305" t="s">
        <v>205</v>
      </c>
      <c r="GS117" s="305" t="s">
        <v>206</v>
      </c>
      <c r="GT117" s="305" t="s">
        <v>207</v>
      </c>
      <c r="GU117" s="305" t="s">
        <v>208</v>
      </c>
      <c r="GV117" s="305" t="s">
        <v>209</v>
      </c>
      <c r="GW117" s="305" t="s">
        <v>210</v>
      </c>
      <c r="GX117" s="305" t="s">
        <v>211</v>
      </c>
      <c r="GY117" s="305" t="s">
        <v>212</v>
      </c>
      <c r="GZ117" s="305" t="s">
        <v>213</v>
      </c>
      <c r="HA117" s="305" t="s">
        <v>214</v>
      </c>
      <c r="HB117" s="305" t="s">
        <v>215</v>
      </c>
      <c r="HC117" s="305" t="s">
        <v>216</v>
      </c>
      <c r="HD117" s="305" t="s">
        <v>217</v>
      </c>
      <c r="HE117" s="305" t="s">
        <v>218</v>
      </c>
      <c r="HF117" s="305" t="s">
        <v>219</v>
      </c>
      <c r="HG117" s="305" t="s">
        <v>220</v>
      </c>
      <c r="HH117" s="305" t="s">
        <v>221</v>
      </c>
      <c r="HI117" s="305" t="s">
        <v>222</v>
      </c>
      <c r="HJ117" s="305" t="s">
        <v>223</v>
      </c>
      <c r="HK117" s="305" t="s">
        <v>224</v>
      </c>
      <c r="HL117" s="305" t="s">
        <v>225</v>
      </c>
      <c r="HM117" s="305" t="s">
        <v>226</v>
      </c>
      <c r="HN117" s="305" t="s">
        <v>227</v>
      </c>
      <c r="HO117" s="305" t="s">
        <v>228</v>
      </c>
      <c r="HP117" s="305" t="s">
        <v>229</v>
      </c>
      <c r="HQ117" s="305" t="s">
        <v>230</v>
      </c>
      <c r="HR117" s="305" t="s">
        <v>231</v>
      </c>
      <c r="HS117" s="305" t="s">
        <v>232</v>
      </c>
      <c r="HT117" s="305" t="s">
        <v>233</v>
      </c>
      <c r="HU117" s="305" t="s">
        <v>234</v>
      </c>
      <c r="HV117" s="305" t="s">
        <v>235</v>
      </c>
      <c r="HW117" s="305" t="s">
        <v>236</v>
      </c>
      <c r="HX117" s="305" t="s">
        <v>237</v>
      </c>
      <c r="HY117" s="305" t="s">
        <v>238</v>
      </c>
      <c r="HZ117" s="305" t="s">
        <v>239</v>
      </c>
      <c r="IA117" s="305" t="s">
        <v>240</v>
      </c>
      <c r="IB117" s="305" t="s">
        <v>241</v>
      </c>
      <c r="IC117" s="305" t="s">
        <v>242</v>
      </c>
      <c r="ID117" s="305" t="s">
        <v>243</v>
      </c>
      <c r="IE117" s="305" t="s">
        <v>244</v>
      </c>
      <c r="IF117" s="305" t="s">
        <v>245</v>
      </c>
      <c r="IG117" s="305" t="s">
        <v>246</v>
      </c>
      <c r="IH117" s="305" t="s">
        <v>247</v>
      </c>
      <c r="II117" s="305" t="s">
        <v>248</v>
      </c>
      <c r="IJ117" s="229"/>
      <c r="IK117" s="229"/>
      <c r="IL117" s="229"/>
      <c r="IM117" s="229"/>
      <c r="IN117" s="229"/>
      <c r="IO117" s="229"/>
      <c r="IP117" s="229"/>
      <c r="IQ117" s="229"/>
      <c r="IR117" s="229"/>
      <c r="IS117" s="229"/>
      <c r="IT117" s="229"/>
      <c r="IU117" s="229"/>
      <c r="IV117" s="229"/>
      <c r="IW117" s="229"/>
      <c r="IX117" s="229"/>
      <c r="IY117" s="229"/>
      <c r="IZ117" s="229"/>
      <c r="JA117" s="229"/>
      <c r="JB117" s="229"/>
      <c r="JC117" s="229"/>
      <c r="JD117" s="229"/>
      <c r="JE117" s="229"/>
      <c r="JF117" s="229"/>
      <c r="JG117" s="229"/>
      <c r="JH117" s="229"/>
      <c r="JI117" s="229"/>
      <c r="JJ117" s="229"/>
      <c r="JK117" s="229"/>
      <c r="JL117" s="229"/>
      <c r="JM117" s="229"/>
      <c r="JN117" s="229"/>
      <c r="JO117" s="229"/>
      <c r="JP117" s="229"/>
      <c r="JQ117" s="229"/>
      <c r="JR117" s="229"/>
      <c r="JS117" s="229"/>
      <c r="JT117" s="229"/>
      <c r="JU117" s="229"/>
      <c r="JV117" s="229"/>
      <c r="JW117" s="229"/>
      <c r="JX117" s="229"/>
      <c r="JY117" s="229"/>
      <c r="JZ117" s="229"/>
      <c r="KA117" s="229"/>
      <c r="KB117" s="229"/>
      <c r="KC117" s="229"/>
      <c r="KD117" s="229"/>
      <c r="KE117" s="229"/>
      <c r="KF117" s="229"/>
      <c r="KG117" s="229"/>
      <c r="KH117" s="229"/>
      <c r="KI117" s="229"/>
      <c r="KJ117" s="229"/>
      <c r="KK117" s="229"/>
      <c r="KL117" s="229"/>
      <c r="KM117" s="229"/>
      <c r="KN117" s="229"/>
      <c r="KO117" s="229"/>
      <c r="KP117" s="229"/>
      <c r="KQ117" s="229"/>
      <c r="KR117" s="229"/>
      <c r="KS117" s="229"/>
      <c r="KT117" s="229"/>
      <c r="KU117" s="229"/>
      <c r="KV117" s="229"/>
      <c r="KW117" s="229"/>
      <c r="KX117" s="229"/>
      <c r="KY117" s="229"/>
      <c r="KZ117" s="229"/>
      <c r="LA117" s="229"/>
      <c r="LB117" s="229"/>
      <c r="LC117" s="229"/>
      <c r="LD117" s="229"/>
      <c r="LE117" s="229"/>
      <c r="LF117" s="229"/>
      <c r="LG117" s="229"/>
      <c r="LH117" s="229"/>
      <c r="LI117" s="229"/>
      <c r="LJ117" s="229"/>
      <c r="LK117" s="229"/>
      <c r="LL117" s="229"/>
      <c r="LM117" s="229"/>
      <c r="LN117" s="229"/>
      <c r="LO117" s="229"/>
      <c r="LP117" s="229"/>
      <c r="LQ117" s="229"/>
      <c r="LR117" s="229"/>
      <c r="LS117" s="229"/>
      <c r="LT117" s="229"/>
      <c r="LU117" s="229"/>
      <c r="LV117" s="229"/>
      <c r="LW117" s="229"/>
      <c r="LX117" s="229"/>
      <c r="LY117" s="229"/>
      <c r="LZ117" s="229"/>
      <c r="MA117" s="229"/>
      <c r="MB117" s="229"/>
      <c r="MC117" s="229"/>
      <c r="MD117" s="229"/>
      <c r="ME117" s="229"/>
      <c r="MF117" s="229"/>
    </row>
    <row r="118" spans="1:408" s="221" customFormat="1">
      <c r="B118" s="377" t="s">
        <v>498</v>
      </c>
      <c r="C118" s="378">
        <f>'1.2 Investment estimation'!F26</f>
        <v>0</v>
      </c>
      <c r="E118" s="259"/>
      <c r="IJ118" s="223"/>
      <c r="IK118" s="223"/>
      <c r="IL118" s="223"/>
      <c r="IM118" s="223"/>
      <c r="IN118" s="223"/>
      <c r="IO118" s="223"/>
      <c r="IP118" s="223"/>
      <c r="IQ118" s="223"/>
      <c r="IR118" s="223"/>
      <c r="IS118" s="223"/>
      <c r="IT118" s="223"/>
      <c r="IU118" s="223"/>
      <c r="IV118" s="223"/>
      <c r="IW118" s="223"/>
      <c r="IX118" s="223"/>
      <c r="IY118" s="223"/>
      <c r="IZ118" s="223"/>
      <c r="JA118" s="223"/>
      <c r="JB118" s="223"/>
      <c r="JC118" s="223"/>
      <c r="JD118" s="223"/>
      <c r="JE118" s="223"/>
      <c r="JF118" s="223"/>
      <c r="JG118" s="223"/>
      <c r="JH118" s="223"/>
      <c r="JI118" s="223"/>
      <c r="JJ118" s="223"/>
      <c r="JK118" s="223"/>
      <c r="JL118" s="223"/>
      <c r="JM118" s="223"/>
      <c r="JN118" s="223"/>
      <c r="JO118" s="223"/>
      <c r="JP118" s="223"/>
      <c r="JQ118" s="223"/>
      <c r="JR118" s="223"/>
      <c r="JS118" s="223"/>
      <c r="JT118" s="223"/>
      <c r="JU118" s="223"/>
      <c r="JV118" s="223"/>
      <c r="JW118" s="223"/>
      <c r="JX118" s="223"/>
      <c r="JY118" s="223"/>
      <c r="JZ118" s="223"/>
      <c r="KA118" s="223"/>
      <c r="KB118" s="223"/>
      <c r="KC118" s="223"/>
      <c r="KD118" s="223"/>
      <c r="KE118" s="223"/>
      <c r="KF118" s="223"/>
      <c r="KG118" s="223"/>
      <c r="KH118" s="223"/>
      <c r="KI118" s="223"/>
      <c r="KJ118" s="223"/>
      <c r="KK118" s="223"/>
      <c r="KL118" s="223"/>
      <c r="KM118" s="223"/>
      <c r="KN118" s="223"/>
      <c r="KO118" s="223"/>
      <c r="KP118" s="223"/>
      <c r="KQ118" s="223"/>
      <c r="KR118" s="223"/>
      <c r="KS118" s="223"/>
      <c r="KT118" s="223"/>
      <c r="KU118" s="223"/>
      <c r="KV118" s="223"/>
      <c r="KW118" s="223"/>
      <c r="KX118" s="223"/>
      <c r="KY118" s="223"/>
      <c r="KZ118" s="223"/>
      <c r="LA118" s="223"/>
      <c r="LB118" s="223"/>
      <c r="LC118" s="223"/>
      <c r="LD118" s="223"/>
      <c r="LE118" s="223"/>
      <c r="LF118" s="223"/>
      <c r="LG118" s="223"/>
      <c r="LH118" s="223"/>
      <c r="LI118" s="223"/>
      <c r="LJ118" s="223"/>
      <c r="LK118" s="223"/>
      <c r="LL118" s="223"/>
      <c r="LM118" s="223"/>
      <c r="LN118" s="223"/>
      <c r="LO118" s="223"/>
      <c r="LP118" s="223"/>
      <c r="LQ118" s="223"/>
      <c r="LR118" s="223"/>
      <c r="LS118" s="223"/>
      <c r="LT118" s="223"/>
      <c r="LU118" s="223"/>
      <c r="LV118" s="223"/>
      <c r="LW118" s="223"/>
      <c r="LX118" s="223"/>
      <c r="LY118" s="223"/>
      <c r="LZ118" s="223"/>
      <c r="MA118" s="223"/>
      <c r="MB118" s="223"/>
      <c r="MC118" s="223"/>
      <c r="MD118" s="223"/>
      <c r="ME118" s="223"/>
      <c r="MF118" s="223"/>
    </row>
    <row r="119" spans="1:408" s="221" customFormat="1">
      <c r="B119" s="377" t="s">
        <v>495</v>
      </c>
      <c r="C119" s="378">
        <f>C91</f>
        <v>0</v>
      </c>
      <c r="E119" s="259"/>
      <c r="IJ119" s="223"/>
      <c r="IK119" s="223"/>
      <c r="IL119" s="223"/>
      <c r="IM119" s="223"/>
      <c r="IN119" s="223"/>
      <c r="IO119" s="223"/>
      <c r="IP119" s="223"/>
      <c r="IQ119" s="223"/>
      <c r="IR119" s="223"/>
      <c r="IS119" s="223"/>
      <c r="IT119" s="223"/>
      <c r="IU119" s="223"/>
      <c r="IV119" s="223"/>
      <c r="IW119" s="223"/>
      <c r="IX119" s="223"/>
      <c r="IY119" s="223"/>
      <c r="IZ119" s="223"/>
      <c r="JA119" s="223"/>
      <c r="JB119" s="223"/>
      <c r="JC119" s="223"/>
      <c r="JD119" s="223"/>
      <c r="JE119" s="223"/>
      <c r="JF119" s="223"/>
      <c r="JG119" s="223"/>
      <c r="JH119" s="223"/>
      <c r="JI119" s="223"/>
      <c r="JJ119" s="223"/>
      <c r="JK119" s="223"/>
      <c r="JL119" s="223"/>
      <c r="JM119" s="223"/>
      <c r="JN119" s="223"/>
      <c r="JO119" s="223"/>
      <c r="JP119" s="223"/>
      <c r="JQ119" s="223"/>
      <c r="JR119" s="223"/>
      <c r="JS119" s="223"/>
      <c r="JT119" s="223"/>
      <c r="JU119" s="223"/>
      <c r="JV119" s="223"/>
      <c r="JW119" s="223"/>
      <c r="JX119" s="223"/>
      <c r="JY119" s="223"/>
      <c r="JZ119" s="223"/>
      <c r="KA119" s="223"/>
      <c r="KB119" s="223"/>
      <c r="KC119" s="223"/>
      <c r="KD119" s="223"/>
      <c r="KE119" s="223"/>
      <c r="KF119" s="223"/>
      <c r="KG119" s="223"/>
      <c r="KH119" s="223"/>
      <c r="KI119" s="223"/>
      <c r="KJ119" s="223"/>
      <c r="KK119" s="223"/>
      <c r="KL119" s="223"/>
      <c r="KM119" s="223"/>
      <c r="KN119" s="223"/>
      <c r="KO119" s="223"/>
      <c r="KP119" s="223"/>
      <c r="KQ119" s="223"/>
      <c r="KR119" s="223"/>
      <c r="KS119" s="223"/>
      <c r="KT119" s="223"/>
      <c r="KU119" s="223"/>
      <c r="KV119" s="223"/>
      <c r="KW119" s="223"/>
      <c r="KX119" s="223"/>
      <c r="KY119" s="223"/>
      <c r="KZ119" s="223"/>
      <c r="LA119" s="223"/>
      <c r="LB119" s="223"/>
      <c r="LC119" s="223"/>
      <c r="LD119" s="223"/>
      <c r="LE119" s="223"/>
      <c r="LF119" s="223"/>
      <c r="LG119" s="223"/>
      <c r="LH119" s="223"/>
      <c r="LI119" s="223"/>
      <c r="LJ119" s="223"/>
      <c r="LK119" s="223"/>
      <c r="LL119" s="223"/>
      <c r="LM119" s="223"/>
      <c r="LN119" s="223"/>
      <c r="LO119" s="223"/>
      <c r="LP119" s="223"/>
      <c r="LQ119" s="223"/>
      <c r="LR119" s="223"/>
      <c r="LS119" s="223"/>
      <c r="LT119" s="223"/>
      <c r="LU119" s="223"/>
      <c r="LV119" s="223"/>
      <c r="LW119" s="223"/>
      <c r="LX119" s="223"/>
      <c r="LY119" s="223"/>
      <c r="LZ119" s="223"/>
      <c r="MA119" s="223"/>
      <c r="MB119" s="223"/>
      <c r="MC119" s="223"/>
      <c r="MD119" s="223"/>
      <c r="ME119" s="223"/>
      <c r="MF119" s="223"/>
    </row>
    <row r="120" spans="1:408" s="221" customFormat="1">
      <c r="B120" s="379" t="s">
        <v>490</v>
      </c>
      <c r="C120" s="380">
        <f>D13</f>
        <v>0</v>
      </c>
      <c r="E120" s="259"/>
      <c r="IJ120" s="223"/>
      <c r="IK120" s="223"/>
      <c r="IL120" s="223"/>
      <c r="IM120" s="223"/>
      <c r="IN120" s="223"/>
      <c r="IO120" s="223"/>
      <c r="IP120" s="223"/>
      <c r="IQ120" s="223"/>
      <c r="IR120" s="223"/>
      <c r="IS120" s="223"/>
      <c r="IT120" s="223"/>
      <c r="IU120" s="223"/>
      <c r="IV120" s="223"/>
      <c r="IW120" s="223"/>
      <c r="IX120" s="223"/>
      <c r="IY120" s="223"/>
      <c r="IZ120" s="223"/>
      <c r="JA120" s="223"/>
      <c r="JB120" s="223"/>
      <c r="JC120" s="223"/>
      <c r="JD120" s="223"/>
      <c r="JE120" s="223"/>
      <c r="JF120" s="223"/>
      <c r="JG120" s="223"/>
      <c r="JH120" s="223"/>
      <c r="JI120" s="223"/>
      <c r="JJ120" s="223"/>
      <c r="JK120" s="223"/>
      <c r="JL120" s="223"/>
      <c r="JM120" s="223"/>
      <c r="JN120" s="223"/>
      <c r="JO120" s="223"/>
      <c r="JP120" s="223"/>
      <c r="JQ120" s="223"/>
      <c r="JR120" s="223"/>
      <c r="JS120" s="223"/>
      <c r="JT120" s="223"/>
      <c r="JU120" s="223"/>
      <c r="JV120" s="223"/>
      <c r="JW120" s="223"/>
      <c r="JX120" s="223"/>
      <c r="JY120" s="223"/>
      <c r="JZ120" s="223"/>
      <c r="KA120" s="223"/>
      <c r="KB120" s="223"/>
      <c r="KC120" s="223"/>
      <c r="KD120" s="223"/>
      <c r="KE120" s="223"/>
      <c r="KF120" s="223"/>
      <c r="KG120" s="223"/>
      <c r="KH120" s="223"/>
      <c r="KI120" s="223"/>
      <c r="KJ120" s="223"/>
      <c r="KK120" s="223"/>
      <c r="KL120" s="223"/>
      <c r="KM120" s="223"/>
      <c r="KN120" s="223"/>
      <c r="KO120" s="223"/>
      <c r="KP120" s="223"/>
      <c r="KQ120" s="223"/>
      <c r="KR120" s="223"/>
      <c r="KS120" s="223"/>
      <c r="KT120" s="223"/>
      <c r="KU120" s="223"/>
      <c r="KV120" s="223"/>
      <c r="KW120" s="223"/>
      <c r="KX120" s="223"/>
      <c r="KY120" s="223"/>
      <c r="KZ120" s="223"/>
      <c r="LA120" s="223"/>
      <c r="LB120" s="223"/>
      <c r="LC120" s="223"/>
      <c r="LD120" s="223"/>
      <c r="LE120" s="223"/>
      <c r="LF120" s="223"/>
      <c r="LG120" s="223"/>
      <c r="LH120" s="223"/>
      <c r="LI120" s="223"/>
      <c r="LJ120" s="223"/>
      <c r="LK120" s="223"/>
      <c r="LL120" s="223"/>
      <c r="LM120" s="223"/>
      <c r="LN120" s="223"/>
      <c r="LO120" s="223"/>
      <c r="LP120" s="223"/>
      <c r="LQ120" s="223"/>
      <c r="LR120" s="223"/>
      <c r="LS120" s="223"/>
      <c r="LT120" s="223"/>
      <c r="LU120" s="223"/>
      <c r="LV120" s="223"/>
      <c r="LW120" s="223"/>
      <c r="LX120" s="223"/>
      <c r="LY120" s="223"/>
      <c r="LZ120" s="223"/>
      <c r="MA120" s="223"/>
      <c r="MB120" s="223"/>
      <c r="MC120" s="223"/>
      <c r="MD120" s="223"/>
      <c r="ME120" s="223"/>
      <c r="MF120" s="223"/>
    </row>
    <row r="121" spans="1:408" s="221" customFormat="1">
      <c r="B121" s="379" t="s">
        <v>496</v>
      </c>
      <c r="C121" s="380">
        <f>C93</f>
        <v>47155.415999999997</v>
      </c>
      <c r="E121" s="259"/>
      <c r="IJ121" s="223"/>
      <c r="IK121" s="223"/>
      <c r="IL121" s="223"/>
      <c r="IM121" s="223"/>
      <c r="IN121" s="223"/>
      <c r="IO121" s="223"/>
      <c r="IP121" s="223"/>
      <c r="IQ121" s="223"/>
      <c r="IR121" s="223"/>
      <c r="IS121" s="223"/>
      <c r="IT121" s="223"/>
      <c r="IU121" s="223"/>
      <c r="IV121" s="223"/>
      <c r="IW121" s="223"/>
      <c r="IX121" s="223"/>
      <c r="IY121" s="223"/>
      <c r="IZ121" s="223"/>
      <c r="JA121" s="223"/>
      <c r="JB121" s="223"/>
      <c r="JC121" s="223"/>
      <c r="JD121" s="223"/>
      <c r="JE121" s="223"/>
      <c r="JF121" s="223"/>
      <c r="JG121" s="223"/>
      <c r="JH121" s="223"/>
      <c r="JI121" s="223"/>
      <c r="JJ121" s="223"/>
      <c r="JK121" s="223"/>
      <c r="JL121" s="223"/>
      <c r="JM121" s="223"/>
      <c r="JN121" s="223"/>
      <c r="JO121" s="223"/>
      <c r="JP121" s="223"/>
      <c r="JQ121" s="223"/>
      <c r="JR121" s="223"/>
      <c r="JS121" s="223"/>
      <c r="JT121" s="223"/>
      <c r="JU121" s="223"/>
      <c r="JV121" s="223"/>
      <c r="JW121" s="223"/>
      <c r="JX121" s="223"/>
      <c r="JY121" s="223"/>
      <c r="JZ121" s="223"/>
      <c r="KA121" s="223"/>
      <c r="KB121" s="223"/>
      <c r="KC121" s="223"/>
      <c r="KD121" s="223"/>
      <c r="KE121" s="223"/>
      <c r="KF121" s="223"/>
      <c r="KG121" s="223"/>
      <c r="KH121" s="223"/>
      <c r="KI121" s="223"/>
      <c r="KJ121" s="223"/>
      <c r="KK121" s="223"/>
      <c r="KL121" s="223"/>
      <c r="KM121" s="223"/>
      <c r="KN121" s="223"/>
      <c r="KO121" s="223"/>
      <c r="KP121" s="223"/>
      <c r="KQ121" s="223"/>
      <c r="KR121" s="223"/>
      <c r="KS121" s="223"/>
      <c r="KT121" s="223"/>
      <c r="KU121" s="223"/>
      <c r="KV121" s="223"/>
      <c r="KW121" s="223"/>
      <c r="KX121" s="223"/>
      <c r="KY121" s="223"/>
      <c r="KZ121" s="223"/>
      <c r="LA121" s="223"/>
      <c r="LB121" s="223"/>
      <c r="LC121" s="223"/>
      <c r="LD121" s="223"/>
      <c r="LE121" s="223"/>
      <c r="LF121" s="223"/>
      <c r="LG121" s="223"/>
      <c r="LH121" s="223"/>
      <c r="LI121" s="223"/>
      <c r="LJ121" s="223"/>
      <c r="LK121" s="223"/>
      <c r="LL121" s="223"/>
      <c r="LM121" s="223"/>
      <c r="LN121" s="223"/>
      <c r="LO121" s="223"/>
      <c r="LP121" s="223"/>
      <c r="LQ121" s="223"/>
      <c r="LR121" s="223"/>
      <c r="LS121" s="223"/>
      <c r="LT121" s="223"/>
      <c r="LU121" s="223"/>
      <c r="LV121" s="223"/>
      <c r="LW121" s="223"/>
      <c r="LX121" s="223"/>
      <c r="LY121" s="223"/>
      <c r="LZ121" s="223"/>
      <c r="MA121" s="223"/>
      <c r="MB121" s="223"/>
      <c r="MC121" s="223"/>
      <c r="MD121" s="223"/>
      <c r="ME121" s="223"/>
      <c r="MF121" s="223"/>
    </row>
    <row r="122" spans="1:408" s="221" customFormat="1" ht="15.75" thickBot="1">
      <c r="A122" s="458">
        <f>$C$74</f>
        <v>0</v>
      </c>
      <c r="B122" s="379" t="s">
        <v>815</v>
      </c>
      <c r="C122" s="379"/>
      <c r="D122" s="380">
        <f>12*(C71*'1.1 Current State (Building)'!C48)</f>
        <v>0</v>
      </c>
      <c r="E122" s="380">
        <f>D122*$C$51</f>
        <v>0</v>
      </c>
      <c r="F122" s="380">
        <f t="shared" ref="F122:BB122" si="69">E122*$C$51</f>
        <v>0</v>
      </c>
      <c r="G122" s="380">
        <f t="shared" si="69"/>
        <v>0</v>
      </c>
      <c r="H122" s="380">
        <f t="shared" si="69"/>
        <v>0</v>
      </c>
      <c r="I122" s="380">
        <f t="shared" si="69"/>
        <v>0</v>
      </c>
      <c r="J122" s="380">
        <f t="shared" si="69"/>
        <v>0</v>
      </c>
      <c r="K122" s="380">
        <f t="shared" si="69"/>
        <v>0</v>
      </c>
      <c r="L122" s="380">
        <f t="shared" si="69"/>
        <v>0</v>
      </c>
      <c r="M122" s="380">
        <f t="shared" si="69"/>
        <v>0</v>
      </c>
      <c r="N122" s="380">
        <f t="shared" si="69"/>
        <v>0</v>
      </c>
      <c r="O122" s="380">
        <f t="shared" si="69"/>
        <v>0</v>
      </c>
      <c r="P122" s="380">
        <f t="shared" si="69"/>
        <v>0</v>
      </c>
      <c r="Q122" s="380">
        <f t="shared" si="69"/>
        <v>0</v>
      </c>
      <c r="R122" s="380">
        <f t="shared" si="69"/>
        <v>0</v>
      </c>
      <c r="S122" s="380">
        <f t="shared" si="69"/>
        <v>0</v>
      </c>
      <c r="T122" s="380">
        <f t="shared" si="69"/>
        <v>0</v>
      </c>
      <c r="U122" s="380">
        <f t="shared" si="69"/>
        <v>0</v>
      </c>
      <c r="V122" s="380">
        <f t="shared" si="69"/>
        <v>0</v>
      </c>
      <c r="W122" s="380">
        <f t="shared" si="69"/>
        <v>0</v>
      </c>
      <c r="X122" s="380">
        <f t="shared" si="69"/>
        <v>0</v>
      </c>
      <c r="Y122" s="380">
        <f t="shared" si="69"/>
        <v>0</v>
      </c>
      <c r="Z122" s="380">
        <f t="shared" si="69"/>
        <v>0</v>
      </c>
      <c r="AA122" s="380">
        <f t="shared" si="69"/>
        <v>0</v>
      </c>
      <c r="AB122" s="380">
        <f t="shared" si="69"/>
        <v>0</v>
      </c>
      <c r="AC122" s="380">
        <f t="shared" si="69"/>
        <v>0</v>
      </c>
      <c r="AD122" s="380">
        <f t="shared" si="69"/>
        <v>0</v>
      </c>
      <c r="AE122" s="380">
        <f t="shared" si="69"/>
        <v>0</v>
      </c>
      <c r="AF122" s="380">
        <f t="shared" si="69"/>
        <v>0</v>
      </c>
      <c r="AG122" s="380">
        <f t="shared" si="69"/>
        <v>0</v>
      </c>
      <c r="AH122" s="380">
        <f t="shared" si="69"/>
        <v>0</v>
      </c>
      <c r="AI122" s="380">
        <f t="shared" si="69"/>
        <v>0</v>
      </c>
      <c r="AJ122" s="380">
        <f t="shared" si="69"/>
        <v>0</v>
      </c>
      <c r="AK122" s="380">
        <f t="shared" si="69"/>
        <v>0</v>
      </c>
      <c r="AL122" s="380">
        <f t="shared" si="69"/>
        <v>0</v>
      </c>
      <c r="AM122" s="380">
        <f t="shared" si="69"/>
        <v>0</v>
      </c>
      <c r="AN122" s="380">
        <f t="shared" si="69"/>
        <v>0</v>
      </c>
      <c r="AO122" s="380">
        <f t="shared" si="69"/>
        <v>0</v>
      </c>
      <c r="AP122" s="380">
        <f t="shared" si="69"/>
        <v>0</v>
      </c>
      <c r="AQ122" s="380">
        <f t="shared" si="69"/>
        <v>0</v>
      </c>
      <c r="AR122" s="380">
        <f t="shared" si="69"/>
        <v>0</v>
      </c>
      <c r="AS122" s="380">
        <f t="shared" si="69"/>
        <v>0</v>
      </c>
      <c r="AT122" s="380">
        <f t="shared" si="69"/>
        <v>0</v>
      </c>
      <c r="AU122" s="380">
        <f t="shared" si="69"/>
        <v>0</v>
      </c>
      <c r="AV122" s="380">
        <f t="shared" si="69"/>
        <v>0</v>
      </c>
      <c r="AW122" s="380">
        <f t="shared" si="69"/>
        <v>0</v>
      </c>
      <c r="AX122" s="380">
        <f t="shared" si="69"/>
        <v>0</v>
      </c>
      <c r="AY122" s="380">
        <f t="shared" si="69"/>
        <v>0</v>
      </c>
      <c r="AZ122" s="380">
        <f t="shared" si="69"/>
        <v>0</v>
      </c>
      <c r="BA122" s="380">
        <f t="shared" si="69"/>
        <v>0</v>
      </c>
      <c r="BB122" s="380">
        <f t="shared" si="69"/>
        <v>0</v>
      </c>
      <c r="IJ122" s="223"/>
      <c r="IK122" s="223"/>
      <c r="IL122" s="223"/>
      <c r="IM122" s="223"/>
      <c r="IN122" s="223"/>
      <c r="IO122" s="223"/>
      <c r="IP122" s="223"/>
      <c r="IQ122" s="223"/>
      <c r="IR122" s="223"/>
      <c r="IS122" s="223"/>
      <c r="IT122" s="223"/>
      <c r="IU122" s="223"/>
      <c r="IV122" s="223"/>
      <c r="IW122" s="223"/>
      <c r="IX122" s="223"/>
      <c r="IY122" s="223"/>
      <c r="IZ122" s="223"/>
      <c r="JA122" s="223"/>
      <c r="JB122" s="223"/>
      <c r="JC122" s="223"/>
      <c r="JD122" s="223"/>
      <c r="JE122" s="223"/>
      <c r="JF122" s="223"/>
      <c r="JG122" s="223"/>
      <c r="JH122" s="223"/>
      <c r="JI122" s="223"/>
      <c r="JJ122" s="223"/>
      <c r="JK122" s="223"/>
      <c r="JL122" s="223"/>
      <c r="JM122" s="223"/>
      <c r="JN122" s="223"/>
      <c r="JO122" s="223"/>
      <c r="JP122" s="223"/>
      <c r="JQ122" s="223"/>
      <c r="JR122" s="223"/>
      <c r="JS122" s="223"/>
      <c r="JT122" s="223"/>
      <c r="JU122" s="223"/>
      <c r="JV122" s="223"/>
      <c r="JW122" s="223"/>
      <c r="JX122" s="223"/>
      <c r="JY122" s="223"/>
      <c r="JZ122" s="223"/>
      <c r="KA122" s="223"/>
      <c r="KB122" s="223"/>
      <c r="KC122" s="223"/>
      <c r="KD122" s="223"/>
      <c r="KE122" s="223"/>
      <c r="KF122" s="223"/>
      <c r="KG122" s="223"/>
      <c r="KH122" s="223"/>
      <c r="KI122" s="223"/>
      <c r="KJ122" s="223"/>
      <c r="KK122" s="223"/>
      <c r="KL122" s="223"/>
      <c r="KM122" s="223"/>
      <c r="KN122" s="223"/>
      <c r="KO122" s="223"/>
      <c r="KP122" s="223"/>
      <c r="KQ122" s="223"/>
      <c r="KR122" s="223"/>
      <c r="KS122" s="223"/>
      <c r="KT122" s="223"/>
      <c r="KU122" s="223"/>
      <c r="KV122" s="223"/>
      <c r="KW122" s="223"/>
      <c r="KX122" s="223"/>
      <c r="KY122" s="223"/>
      <c r="KZ122" s="223"/>
      <c r="LA122" s="223"/>
      <c r="LB122" s="223"/>
      <c r="LC122" s="223"/>
      <c r="LD122" s="223"/>
      <c r="LE122" s="223"/>
      <c r="LF122" s="223"/>
      <c r="LG122" s="223"/>
      <c r="LH122" s="223"/>
      <c r="LI122" s="223"/>
      <c r="LJ122" s="223"/>
      <c r="LK122" s="223"/>
      <c r="LL122" s="223"/>
      <c r="LM122" s="223"/>
      <c r="LN122" s="223"/>
      <c r="LO122" s="223"/>
      <c r="LP122" s="223"/>
      <c r="LQ122" s="223"/>
      <c r="LR122" s="223"/>
      <c r="LS122" s="223"/>
      <c r="LT122" s="223"/>
      <c r="LU122" s="223"/>
      <c r="LV122" s="223"/>
      <c r="LW122" s="223"/>
      <c r="LX122" s="223"/>
      <c r="LY122" s="223"/>
      <c r="LZ122" s="223"/>
      <c r="MA122" s="223"/>
      <c r="MB122" s="223"/>
      <c r="MC122" s="223"/>
      <c r="MD122" s="223"/>
      <c r="ME122" s="223"/>
      <c r="MF122" s="223"/>
    </row>
    <row r="123" spans="1:408" s="221" customFormat="1" ht="16.5" customHeight="1">
      <c r="B123" s="381" t="s">
        <v>494</v>
      </c>
      <c r="C123" s="382">
        <f>(SUM(C120:C122)-(SUM(C118:C119)))</f>
        <v>47155.415999999997</v>
      </c>
      <c r="D123" s="383">
        <f>D80+D122-D81</f>
        <v>0</v>
      </c>
      <c r="E123" s="383">
        <f t="shared" ref="E123:BB123" si="70">E80+E122-E81</f>
        <v>0</v>
      </c>
      <c r="F123" s="383">
        <f t="shared" si="70"/>
        <v>0</v>
      </c>
      <c r="G123" s="383">
        <f t="shared" si="70"/>
        <v>0</v>
      </c>
      <c r="H123" s="383">
        <f t="shared" si="70"/>
        <v>0</v>
      </c>
      <c r="I123" s="383">
        <f t="shared" si="70"/>
        <v>0</v>
      </c>
      <c r="J123" s="383">
        <f t="shared" si="70"/>
        <v>0</v>
      </c>
      <c r="K123" s="383">
        <f t="shared" si="70"/>
        <v>0</v>
      </c>
      <c r="L123" s="383">
        <f t="shared" si="70"/>
        <v>0</v>
      </c>
      <c r="M123" s="383">
        <f t="shared" si="70"/>
        <v>0</v>
      </c>
      <c r="N123" s="383">
        <f t="shared" si="70"/>
        <v>0</v>
      </c>
      <c r="O123" s="383">
        <f t="shared" si="70"/>
        <v>0</v>
      </c>
      <c r="P123" s="383">
        <f t="shared" si="70"/>
        <v>0</v>
      </c>
      <c r="Q123" s="383">
        <f t="shared" si="70"/>
        <v>0</v>
      </c>
      <c r="R123" s="383">
        <f t="shared" si="70"/>
        <v>0</v>
      </c>
      <c r="S123" s="383">
        <f t="shared" si="70"/>
        <v>0</v>
      </c>
      <c r="T123" s="383">
        <f t="shared" si="70"/>
        <v>0</v>
      </c>
      <c r="U123" s="383">
        <f t="shared" si="70"/>
        <v>0</v>
      </c>
      <c r="V123" s="383">
        <f t="shared" si="70"/>
        <v>0</v>
      </c>
      <c r="W123" s="383">
        <f t="shared" si="70"/>
        <v>0</v>
      </c>
      <c r="X123" s="383">
        <f t="shared" si="70"/>
        <v>0</v>
      </c>
      <c r="Y123" s="383">
        <f t="shared" si="70"/>
        <v>0</v>
      </c>
      <c r="Z123" s="383">
        <f t="shared" si="70"/>
        <v>0</v>
      </c>
      <c r="AA123" s="383">
        <f t="shared" si="70"/>
        <v>0</v>
      </c>
      <c r="AB123" s="383">
        <f t="shared" si="70"/>
        <v>0</v>
      </c>
      <c r="AC123" s="383">
        <f t="shared" si="70"/>
        <v>0</v>
      </c>
      <c r="AD123" s="383">
        <f t="shared" si="70"/>
        <v>0</v>
      </c>
      <c r="AE123" s="383">
        <f t="shared" si="70"/>
        <v>0</v>
      </c>
      <c r="AF123" s="383">
        <f t="shared" si="70"/>
        <v>0</v>
      </c>
      <c r="AG123" s="383">
        <f t="shared" si="70"/>
        <v>0</v>
      </c>
      <c r="AH123" s="383">
        <f t="shared" si="70"/>
        <v>0</v>
      </c>
      <c r="AI123" s="383">
        <f t="shared" si="70"/>
        <v>0</v>
      </c>
      <c r="AJ123" s="383">
        <f t="shared" si="70"/>
        <v>0</v>
      </c>
      <c r="AK123" s="383">
        <f t="shared" si="70"/>
        <v>0</v>
      </c>
      <c r="AL123" s="383">
        <f t="shared" si="70"/>
        <v>0</v>
      </c>
      <c r="AM123" s="383">
        <f t="shared" si="70"/>
        <v>0</v>
      </c>
      <c r="AN123" s="383">
        <f t="shared" si="70"/>
        <v>0</v>
      </c>
      <c r="AO123" s="383">
        <f t="shared" si="70"/>
        <v>0</v>
      </c>
      <c r="AP123" s="383">
        <f t="shared" si="70"/>
        <v>0</v>
      </c>
      <c r="AQ123" s="383">
        <f t="shared" si="70"/>
        <v>0</v>
      </c>
      <c r="AR123" s="383">
        <f t="shared" si="70"/>
        <v>0</v>
      </c>
      <c r="AS123" s="383">
        <f t="shared" si="70"/>
        <v>0</v>
      </c>
      <c r="AT123" s="383">
        <f t="shared" si="70"/>
        <v>0</v>
      </c>
      <c r="AU123" s="383">
        <f t="shared" si="70"/>
        <v>0</v>
      </c>
      <c r="AV123" s="383">
        <f t="shared" si="70"/>
        <v>0</v>
      </c>
      <c r="AW123" s="383">
        <f t="shared" si="70"/>
        <v>0</v>
      </c>
      <c r="AX123" s="383">
        <f t="shared" si="70"/>
        <v>0</v>
      </c>
      <c r="AY123" s="383">
        <f t="shared" si="70"/>
        <v>0</v>
      </c>
      <c r="AZ123" s="383">
        <f t="shared" si="70"/>
        <v>0</v>
      </c>
      <c r="BA123" s="383">
        <f t="shared" si="70"/>
        <v>0</v>
      </c>
      <c r="BB123" s="383">
        <f t="shared" si="70"/>
        <v>0</v>
      </c>
      <c r="IJ123" s="223"/>
      <c r="IK123" s="223"/>
      <c r="IL123" s="223"/>
      <c r="IM123" s="223"/>
      <c r="IN123" s="223"/>
      <c r="IO123" s="223"/>
      <c r="IP123" s="223"/>
      <c r="IQ123" s="223"/>
      <c r="IR123" s="223"/>
      <c r="IS123" s="223"/>
      <c r="IT123" s="223"/>
      <c r="IU123" s="223"/>
      <c r="IV123" s="223"/>
      <c r="IW123" s="223"/>
      <c r="IX123" s="223"/>
      <c r="IY123" s="223"/>
      <c r="IZ123" s="223"/>
      <c r="JA123" s="223"/>
      <c r="JB123" s="223"/>
      <c r="JC123" s="223"/>
      <c r="JD123" s="223"/>
      <c r="JE123" s="223"/>
      <c r="JF123" s="223"/>
      <c r="JG123" s="223"/>
      <c r="JH123" s="223"/>
      <c r="JI123" s="223"/>
      <c r="JJ123" s="223"/>
      <c r="JK123" s="223"/>
      <c r="JL123" s="223"/>
      <c r="JM123" s="223"/>
      <c r="JN123" s="223"/>
      <c r="JO123" s="223"/>
      <c r="JP123" s="223"/>
      <c r="JQ123" s="223"/>
      <c r="JR123" s="223"/>
      <c r="JS123" s="223"/>
      <c r="JT123" s="223"/>
      <c r="JU123" s="223"/>
      <c r="JV123" s="223"/>
      <c r="JW123" s="223"/>
      <c r="JX123" s="223"/>
      <c r="JY123" s="223"/>
      <c r="JZ123" s="223"/>
      <c r="KA123" s="223"/>
      <c r="KB123" s="223"/>
      <c r="KC123" s="223"/>
      <c r="KD123" s="223"/>
      <c r="KE123" s="223"/>
      <c r="KF123" s="223"/>
      <c r="KG123" s="223"/>
      <c r="KH123" s="223"/>
      <c r="KI123" s="223"/>
      <c r="KJ123" s="223"/>
      <c r="KK123" s="223"/>
      <c r="KL123" s="223"/>
      <c r="KM123" s="223"/>
      <c r="KN123" s="223"/>
      <c r="KO123" s="223"/>
      <c r="KP123" s="223"/>
      <c r="KQ123" s="223"/>
      <c r="KR123" s="223"/>
      <c r="KS123" s="223"/>
      <c r="KT123" s="223"/>
      <c r="KU123" s="223"/>
      <c r="KV123" s="223"/>
      <c r="KW123" s="223"/>
      <c r="KX123" s="223"/>
      <c r="KY123" s="223"/>
      <c r="KZ123" s="223"/>
      <c r="LA123" s="223"/>
      <c r="LB123" s="223"/>
      <c r="LC123" s="223"/>
      <c r="LD123" s="223"/>
      <c r="LE123" s="223"/>
      <c r="LF123" s="223"/>
      <c r="LG123" s="223"/>
      <c r="LH123" s="223"/>
      <c r="LI123" s="223"/>
      <c r="LJ123" s="223"/>
      <c r="LK123" s="223"/>
      <c r="LL123" s="223"/>
      <c r="LM123" s="223"/>
      <c r="LN123" s="223"/>
      <c r="LO123" s="223"/>
      <c r="LP123" s="223"/>
      <c r="LQ123" s="223"/>
      <c r="LR123" s="223"/>
      <c r="LS123" s="223"/>
      <c r="LT123" s="223"/>
      <c r="LU123" s="223"/>
      <c r="LV123" s="223"/>
      <c r="LW123" s="223"/>
      <c r="LX123" s="223"/>
      <c r="LY123" s="223"/>
      <c r="LZ123" s="223"/>
      <c r="MA123" s="223"/>
      <c r="MB123" s="223"/>
      <c r="MC123" s="223"/>
      <c r="MD123" s="223"/>
      <c r="ME123" s="223"/>
      <c r="MF123" s="223"/>
    </row>
    <row r="124" spans="1:408" s="221" customFormat="1" ht="15.75" thickBot="1">
      <c r="B124" s="368" t="s">
        <v>493</v>
      </c>
      <c r="C124" s="384">
        <f>C123</f>
        <v>47155.415999999997</v>
      </c>
      <c r="D124" s="384">
        <f>C124+D123</f>
        <v>47155.415999999997</v>
      </c>
      <c r="E124" s="384">
        <f t="shared" ref="E124:BB124" si="71">D124+E123</f>
        <v>47155.415999999997</v>
      </c>
      <c r="F124" s="384">
        <f t="shared" si="71"/>
        <v>47155.415999999997</v>
      </c>
      <c r="G124" s="384">
        <f t="shared" si="71"/>
        <v>47155.415999999997</v>
      </c>
      <c r="H124" s="384">
        <f t="shared" si="71"/>
        <v>47155.415999999997</v>
      </c>
      <c r="I124" s="384">
        <f t="shared" si="71"/>
        <v>47155.415999999997</v>
      </c>
      <c r="J124" s="384">
        <f t="shared" si="71"/>
        <v>47155.415999999997</v>
      </c>
      <c r="K124" s="384">
        <f t="shared" si="71"/>
        <v>47155.415999999997</v>
      </c>
      <c r="L124" s="384">
        <f t="shared" si="71"/>
        <v>47155.415999999997</v>
      </c>
      <c r="M124" s="384">
        <f t="shared" si="71"/>
        <v>47155.415999999997</v>
      </c>
      <c r="N124" s="384">
        <f t="shared" si="71"/>
        <v>47155.415999999997</v>
      </c>
      <c r="O124" s="384">
        <f t="shared" si="71"/>
        <v>47155.415999999997</v>
      </c>
      <c r="P124" s="384">
        <f t="shared" si="71"/>
        <v>47155.415999999997</v>
      </c>
      <c r="Q124" s="384">
        <f t="shared" si="71"/>
        <v>47155.415999999997</v>
      </c>
      <c r="R124" s="384">
        <f t="shared" si="71"/>
        <v>47155.415999999997</v>
      </c>
      <c r="S124" s="384">
        <f t="shared" si="71"/>
        <v>47155.415999999997</v>
      </c>
      <c r="T124" s="384">
        <f t="shared" si="71"/>
        <v>47155.415999999997</v>
      </c>
      <c r="U124" s="384">
        <f t="shared" si="71"/>
        <v>47155.415999999997</v>
      </c>
      <c r="V124" s="384">
        <f t="shared" si="71"/>
        <v>47155.415999999997</v>
      </c>
      <c r="W124" s="384">
        <f t="shared" si="71"/>
        <v>47155.415999999997</v>
      </c>
      <c r="X124" s="384">
        <f t="shared" si="71"/>
        <v>47155.415999999997</v>
      </c>
      <c r="Y124" s="384">
        <f t="shared" si="71"/>
        <v>47155.415999999997</v>
      </c>
      <c r="Z124" s="384">
        <f t="shared" si="71"/>
        <v>47155.415999999997</v>
      </c>
      <c r="AA124" s="384">
        <f t="shared" si="71"/>
        <v>47155.415999999997</v>
      </c>
      <c r="AB124" s="384">
        <f t="shared" si="71"/>
        <v>47155.415999999997</v>
      </c>
      <c r="AC124" s="384">
        <f t="shared" si="71"/>
        <v>47155.415999999997</v>
      </c>
      <c r="AD124" s="384">
        <f t="shared" si="71"/>
        <v>47155.415999999997</v>
      </c>
      <c r="AE124" s="384">
        <f t="shared" si="71"/>
        <v>47155.415999999997</v>
      </c>
      <c r="AF124" s="384">
        <f t="shared" si="71"/>
        <v>47155.415999999997</v>
      </c>
      <c r="AG124" s="384">
        <f t="shared" si="71"/>
        <v>47155.415999999997</v>
      </c>
      <c r="AH124" s="384">
        <f t="shared" si="71"/>
        <v>47155.415999999997</v>
      </c>
      <c r="AI124" s="384">
        <f t="shared" si="71"/>
        <v>47155.415999999997</v>
      </c>
      <c r="AJ124" s="384">
        <f t="shared" si="71"/>
        <v>47155.415999999997</v>
      </c>
      <c r="AK124" s="384">
        <f t="shared" si="71"/>
        <v>47155.415999999997</v>
      </c>
      <c r="AL124" s="384">
        <f t="shared" si="71"/>
        <v>47155.415999999997</v>
      </c>
      <c r="AM124" s="384">
        <f t="shared" si="71"/>
        <v>47155.415999999997</v>
      </c>
      <c r="AN124" s="384">
        <f t="shared" si="71"/>
        <v>47155.415999999997</v>
      </c>
      <c r="AO124" s="384">
        <f t="shared" si="71"/>
        <v>47155.415999999997</v>
      </c>
      <c r="AP124" s="384">
        <f t="shared" si="71"/>
        <v>47155.415999999997</v>
      </c>
      <c r="AQ124" s="384">
        <f t="shared" si="71"/>
        <v>47155.415999999997</v>
      </c>
      <c r="AR124" s="384">
        <f t="shared" si="71"/>
        <v>47155.415999999997</v>
      </c>
      <c r="AS124" s="384">
        <f t="shared" si="71"/>
        <v>47155.415999999997</v>
      </c>
      <c r="AT124" s="384">
        <f t="shared" si="71"/>
        <v>47155.415999999997</v>
      </c>
      <c r="AU124" s="384">
        <f t="shared" si="71"/>
        <v>47155.415999999997</v>
      </c>
      <c r="AV124" s="384">
        <f t="shared" si="71"/>
        <v>47155.415999999997</v>
      </c>
      <c r="AW124" s="384">
        <f t="shared" si="71"/>
        <v>47155.415999999997</v>
      </c>
      <c r="AX124" s="384">
        <f t="shared" si="71"/>
        <v>47155.415999999997</v>
      </c>
      <c r="AY124" s="384">
        <f t="shared" si="71"/>
        <v>47155.415999999997</v>
      </c>
      <c r="AZ124" s="384">
        <f t="shared" si="71"/>
        <v>47155.415999999997</v>
      </c>
      <c r="BA124" s="384">
        <f t="shared" si="71"/>
        <v>47155.415999999997</v>
      </c>
      <c r="BB124" s="384">
        <f t="shared" si="71"/>
        <v>47155.415999999997</v>
      </c>
      <c r="IJ124" s="223"/>
      <c r="IK124" s="223"/>
      <c r="IL124" s="223"/>
      <c r="IM124" s="223"/>
      <c r="IN124" s="223"/>
      <c r="IO124" s="223"/>
      <c r="IP124" s="223"/>
      <c r="IQ124" s="223"/>
      <c r="IR124" s="223"/>
      <c r="IS124" s="223"/>
      <c r="IT124" s="223"/>
      <c r="IU124" s="223"/>
      <c r="IV124" s="223"/>
      <c r="IW124" s="223"/>
      <c r="IX124" s="223"/>
      <c r="IY124" s="223"/>
      <c r="IZ124" s="223"/>
      <c r="JA124" s="223"/>
      <c r="JB124" s="223"/>
      <c r="JC124" s="223"/>
      <c r="JD124" s="223"/>
      <c r="JE124" s="223"/>
      <c r="JF124" s="223"/>
      <c r="JG124" s="223"/>
      <c r="JH124" s="223"/>
      <c r="JI124" s="223"/>
      <c r="JJ124" s="223"/>
      <c r="JK124" s="223"/>
      <c r="JL124" s="223"/>
      <c r="JM124" s="223"/>
      <c r="JN124" s="223"/>
      <c r="JO124" s="223"/>
      <c r="JP124" s="223"/>
      <c r="JQ124" s="223"/>
      <c r="JR124" s="223"/>
      <c r="JS124" s="223"/>
      <c r="JT124" s="223"/>
      <c r="JU124" s="223"/>
      <c r="JV124" s="223"/>
      <c r="JW124" s="223"/>
      <c r="JX124" s="223"/>
      <c r="JY124" s="223"/>
      <c r="JZ124" s="223"/>
      <c r="KA124" s="223"/>
      <c r="KB124" s="223"/>
      <c r="KC124" s="223"/>
      <c r="KD124" s="223"/>
      <c r="KE124" s="223"/>
      <c r="KF124" s="223"/>
      <c r="KG124" s="223"/>
      <c r="KH124" s="223"/>
      <c r="KI124" s="223"/>
      <c r="KJ124" s="223"/>
      <c r="KK124" s="223"/>
      <c r="KL124" s="223"/>
      <c r="KM124" s="223"/>
      <c r="KN124" s="223"/>
      <c r="KO124" s="223"/>
      <c r="KP124" s="223"/>
      <c r="KQ124" s="223"/>
      <c r="KR124" s="223"/>
      <c r="KS124" s="223"/>
      <c r="KT124" s="223"/>
      <c r="KU124" s="223"/>
      <c r="KV124" s="223"/>
      <c r="KW124" s="223"/>
      <c r="KX124" s="223"/>
      <c r="KY124" s="223"/>
      <c r="KZ124" s="223"/>
      <c r="LA124" s="223"/>
      <c r="LB124" s="223"/>
      <c r="LC124" s="223"/>
      <c r="LD124" s="223"/>
      <c r="LE124" s="223"/>
      <c r="LF124" s="223"/>
      <c r="LG124" s="223"/>
      <c r="LH124" s="223"/>
      <c r="LI124" s="223"/>
      <c r="LJ124" s="223"/>
      <c r="LK124" s="223"/>
      <c r="LL124" s="223"/>
      <c r="LM124" s="223"/>
      <c r="LN124" s="223"/>
      <c r="LO124" s="223"/>
      <c r="LP124" s="223"/>
      <c r="LQ124" s="223"/>
      <c r="LR124" s="223"/>
      <c r="LS124" s="223"/>
      <c r="LT124" s="223"/>
      <c r="LU124" s="223"/>
      <c r="LV124" s="223"/>
      <c r="LW124" s="223"/>
      <c r="LX124" s="223"/>
      <c r="LY124" s="223"/>
      <c r="LZ124" s="223"/>
      <c r="MA124" s="223"/>
      <c r="MB124" s="223"/>
      <c r="MC124" s="223"/>
      <c r="MD124" s="223"/>
      <c r="ME124" s="223"/>
      <c r="MF124" s="223"/>
    </row>
    <row r="125" spans="1:408" s="425" customFormat="1" ht="16.5" customHeight="1">
      <c r="B125" s="423"/>
      <c r="C125" s="424" t="str">
        <f>IF(C124&gt;(0), "SI", "NO")</f>
        <v>SI</v>
      </c>
      <c r="D125" s="424" t="str">
        <f t="shared" ref="D125:BB125" si="72">IF(D124&gt;(0), "SI", "NO")</f>
        <v>SI</v>
      </c>
      <c r="E125" s="424" t="str">
        <f t="shared" si="72"/>
        <v>SI</v>
      </c>
      <c r="F125" s="424" t="str">
        <f t="shared" si="72"/>
        <v>SI</v>
      </c>
      <c r="G125" s="424" t="str">
        <f t="shared" si="72"/>
        <v>SI</v>
      </c>
      <c r="H125" s="424" t="str">
        <f t="shared" si="72"/>
        <v>SI</v>
      </c>
      <c r="I125" s="424" t="str">
        <f t="shared" si="72"/>
        <v>SI</v>
      </c>
      <c r="J125" s="424" t="str">
        <f t="shared" si="72"/>
        <v>SI</v>
      </c>
      <c r="K125" s="424" t="str">
        <f t="shared" si="72"/>
        <v>SI</v>
      </c>
      <c r="L125" s="424" t="str">
        <f t="shared" si="72"/>
        <v>SI</v>
      </c>
      <c r="M125" s="424" t="str">
        <f t="shared" si="72"/>
        <v>SI</v>
      </c>
      <c r="N125" s="424" t="str">
        <f t="shared" si="72"/>
        <v>SI</v>
      </c>
      <c r="O125" s="424" t="str">
        <f t="shared" si="72"/>
        <v>SI</v>
      </c>
      <c r="P125" s="424" t="str">
        <f t="shared" si="72"/>
        <v>SI</v>
      </c>
      <c r="Q125" s="424" t="str">
        <f t="shared" si="72"/>
        <v>SI</v>
      </c>
      <c r="R125" s="424" t="str">
        <f t="shared" si="72"/>
        <v>SI</v>
      </c>
      <c r="S125" s="424" t="str">
        <f t="shared" si="72"/>
        <v>SI</v>
      </c>
      <c r="T125" s="424" t="str">
        <f t="shared" si="72"/>
        <v>SI</v>
      </c>
      <c r="U125" s="424" t="str">
        <f t="shared" si="72"/>
        <v>SI</v>
      </c>
      <c r="V125" s="424" t="str">
        <f t="shared" si="72"/>
        <v>SI</v>
      </c>
      <c r="W125" s="424" t="str">
        <f t="shared" si="72"/>
        <v>SI</v>
      </c>
      <c r="X125" s="424" t="str">
        <f t="shared" si="72"/>
        <v>SI</v>
      </c>
      <c r="Y125" s="424" t="str">
        <f t="shared" si="72"/>
        <v>SI</v>
      </c>
      <c r="Z125" s="424" t="str">
        <f t="shared" si="72"/>
        <v>SI</v>
      </c>
      <c r="AA125" s="424" t="str">
        <f t="shared" si="72"/>
        <v>SI</v>
      </c>
      <c r="AB125" s="424" t="str">
        <f t="shared" si="72"/>
        <v>SI</v>
      </c>
      <c r="AC125" s="424" t="str">
        <f t="shared" si="72"/>
        <v>SI</v>
      </c>
      <c r="AD125" s="424" t="str">
        <f t="shared" si="72"/>
        <v>SI</v>
      </c>
      <c r="AE125" s="424" t="str">
        <f t="shared" si="72"/>
        <v>SI</v>
      </c>
      <c r="AF125" s="424" t="str">
        <f t="shared" si="72"/>
        <v>SI</v>
      </c>
      <c r="AG125" s="424" t="str">
        <f t="shared" si="72"/>
        <v>SI</v>
      </c>
      <c r="AH125" s="424" t="str">
        <f t="shared" si="72"/>
        <v>SI</v>
      </c>
      <c r="AI125" s="424" t="str">
        <f t="shared" si="72"/>
        <v>SI</v>
      </c>
      <c r="AJ125" s="424" t="str">
        <f t="shared" si="72"/>
        <v>SI</v>
      </c>
      <c r="AK125" s="424" t="str">
        <f t="shared" si="72"/>
        <v>SI</v>
      </c>
      <c r="AL125" s="424" t="str">
        <f t="shared" si="72"/>
        <v>SI</v>
      </c>
      <c r="AM125" s="424" t="str">
        <f t="shared" si="72"/>
        <v>SI</v>
      </c>
      <c r="AN125" s="424" t="str">
        <f t="shared" si="72"/>
        <v>SI</v>
      </c>
      <c r="AO125" s="424" t="str">
        <f t="shared" si="72"/>
        <v>SI</v>
      </c>
      <c r="AP125" s="424" t="str">
        <f t="shared" si="72"/>
        <v>SI</v>
      </c>
      <c r="AQ125" s="424" t="str">
        <f t="shared" si="72"/>
        <v>SI</v>
      </c>
      <c r="AR125" s="424" t="str">
        <f t="shared" si="72"/>
        <v>SI</v>
      </c>
      <c r="AS125" s="424" t="str">
        <f t="shared" si="72"/>
        <v>SI</v>
      </c>
      <c r="AT125" s="424" t="str">
        <f t="shared" si="72"/>
        <v>SI</v>
      </c>
      <c r="AU125" s="424" t="str">
        <f t="shared" si="72"/>
        <v>SI</v>
      </c>
      <c r="AV125" s="424" t="str">
        <f t="shared" si="72"/>
        <v>SI</v>
      </c>
      <c r="AW125" s="424" t="str">
        <f t="shared" si="72"/>
        <v>SI</v>
      </c>
      <c r="AX125" s="424" t="str">
        <f t="shared" si="72"/>
        <v>SI</v>
      </c>
      <c r="AY125" s="424" t="str">
        <f t="shared" si="72"/>
        <v>SI</v>
      </c>
      <c r="AZ125" s="424" t="str">
        <f t="shared" si="72"/>
        <v>SI</v>
      </c>
      <c r="BA125" s="424" t="str">
        <f t="shared" si="72"/>
        <v>SI</v>
      </c>
      <c r="BB125" s="424" t="str">
        <f t="shared" si="72"/>
        <v>SI</v>
      </c>
      <c r="BC125" s="425" t="e">
        <f>IF(BC124&gt;#REF!, "SI", "NO")</f>
        <v>#REF!</v>
      </c>
      <c r="IJ125" s="374"/>
      <c r="IK125" s="374"/>
      <c r="IL125" s="374"/>
      <c r="IM125" s="374"/>
      <c r="IN125" s="374"/>
      <c r="IO125" s="374"/>
      <c r="IP125" s="374"/>
      <c r="IQ125" s="374"/>
      <c r="IR125" s="374"/>
      <c r="IS125" s="374"/>
      <c r="IT125" s="374"/>
      <c r="IU125" s="374"/>
      <c r="IV125" s="374"/>
      <c r="IW125" s="374"/>
      <c r="IX125" s="374"/>
      <c r="IY125" s="374"/>
      <c r="IZ125" s="374"/>
      <c r="JA125" s="374"/>
      <c r="JB125" s="374"/>
      <c r="JC125" s="374"/>
      <c r="JD125" s="374"/>
      <c r="JE125" s="374"/>
      <c r="JF125" s="374"/>
      <c r="JG125" s="374"/>
      <c r="JH125" s="374"/>
      <c r="JI125" s="374"/>
      <c r="JJ125" s="374"/>
      <c r="JK125" s="374"/>
      <c r="JL125" s="374"/>
      <c r="JM125" s="374"/>
      <c r="JN125" s="374"/>
      <c r="JO125" s="374"/>
      <c r="JP125" s="374"/>
      <c r="JQ125" s="374"/>
      <c r="JR125" s="374"/>
      <c r="JS125" s="374"/>
      <c r="JT125" s="374"/>
      <c r="JU125" s="374"/>
      <c r="JV125" s="374"/>
      <c r="JW125" s="374"/>
      <c r="JX125" s="374"/>
      <c r="JY125" s="374"/>
      <c r="JZ125" s="374"/>
      <c r="KA125" s="374"/>
      <c r="KB125" s="374"/>
      <c r="KC125" s="374"/>
      <c r="KD125" s="374"/>
      <c r="KE125" s="374"/>
      <c r="KF125" s="374"/>
      <c r="KG125" s="374"/>
      <c r="KH125" s="374"/>
      <c r="KI125" s="374"/>
      <c r="KJ125" s="374"/>
      <c r="KK125" s="374"/>
      <c r="KL125" s="374"/>
      <c r="KM125" s="374"/>
      <c r="KN125" s="374"/>
      <c r="KO125" s="374"/>
      <c r="KP125" s="374"/>
      <c r="KQ125" s="374"/>
      <c r="KR125" s="374"/>
      <c r="KS125" s="374"/>
      <c r="KT125" s="374"/>
      <c r="KU125" s="374"/>
      <c r="KV125" s="374"/>
      <c r="KW125" s="374"/>
      <c r="KX125" s="374"/>
      <c r="KY125" s="374"/>
      <c r="KZ125" s="374"/>
      <c r="LA125" s="374"/>
      <c r="LB125" s="374"/>
      <c r="LC125" s="374"/>
      <c r="LD125" s="374"/>
      <c r="LE125" s="374"/>
      <c r="LF125" s="374"/>
      <c r="LG125" s="374"/>
      <c r="LH125" s="374"/>
      <c r="LI125" s="374"/>
      <c r="LJ125" s="374"/>
      <c r="LK125" s="374"/>
      <c r="LL125" s="374"/>
      <c r="LM125" s="374"/>
      <c r="LN125" s="374"/>
      <c r="LO125" s="374"/>
      <c r="LP125" s="374"/>
      <c r="LQ125" s="374"/>
      <c r="LR125" s="374"/>
      <c r="LS125" s="374"/>
      <c r="LT125" s="374"/>
      <c r="LU125" s="374"/>
      <c r="LV125" s="374"/>
      <c r="LW125" s="374"/>
      <c r="LX125" s="374"/>
      <c r="LY125" s="374"/>
      <c r="LZ125" s="374"/>
      <c r="MA125" s="374"/>
      <c r="MB125" s="374"/>
      <c r="MC125" s="374"/>
      <c r="MD125" s="374"/>
      <c r="ME125" s="374"/>
      <c r="MF125" s="374"/>
    </row>
    <row r="126" spans="1:408" s="424" customFormat="1" ht="15.75" thickBot="1">
      <c r="B126" s="426"/>
      <c r="D126" s="457" t="s">
        <v>2</v>
      </c>
      <c r="E126" s="457" t="s">
        <v>1</v>
      </c>
      <c r="F126" s="457" t="s">
        <v>3</v>
      </c>
      <c r="G126" s="457" t="s">
        <v>4</v>
      </c>
      <c r="H126" s="457" t="s">
        <v>5</v>
      </c>
      <c r="I126" s="457" t="s">
        <v>6</v>
      </c>
      <c r="J126" s="457" t="s">
        <v>7</v>
      </c>
      <c r="K126" s="457" t="s">
        <v>8</v>
      </c>
      <c r="L126" s="457" t="s">
        <v>9</v>
      </c>
      <c r="M126" s="457" t="s">
        <v>10</v>
      </c>
      <c r="N126" s="457" t="s">
        <v>11</v>
      </c>
      <c r="O126" s="457" t="s">
        <v>12</v>
      </c>
      <c r="P126" s="457" t="s">
        <v>13</v>
      </c>
      <c r="Q126" s="457" t="s">
        <v>14</v>
      </c>
      <c r="R126" s="457" t="s">
        <v>15</v>
      </c>
      <c r="S126" s="457" t="s">
        <v>16</v>
      </c>
      <c r="T126" s="457" t="s">
        <v>17</v>
      </c>
      <c r="U126" s="457" t="s">
        <v>18</v>
      </c>
      <c r="V126" s="457" t="s">
        <v>19</v>
      </c>
      <c r="W126" s="457" t="s">
        <v>20</v>
      </c>
      <c r="X126" s="457" t="s">
        <v>21</v>
      </c>
      <c r="Y126" s="457" t="s">
        <v>22</v>
      </c>
      <c r="Z126" s="457" t="s">
        <v>23</v>
      </c>
      <c r="AA126" s="457" t="s">
        <v>24</v>
      </c>
      <c r="AB126" s="457" t="s">
        <v>25</v>
      </c>
      <c r="AC126" s="457" t="s">
        <v>26</v>
      </c>
      <c r="AD126" s="457" t="s">
        <v>27</v>
      </c>
      <c r="AE126" s="457" t="s">
        <v>28</v>
      </c>
      <c r="AF126" s="457" t="s">
        <v>29</v>
      </c>
      <c r="AG126" s="457" t="s">
        <v>30</v>
      </c>
      <c r="AH126" s="457" t="s">
        <v>31</v>
      </c>
      <c r="AI126" s="457" t="s">
        <v>32</v>
      </c>
      <c r="AJ126" s="457" t="s">
        <v>33</v>
      </c>
      <c r="AK126" s="457" t="s">
        <v>34</v>
      </c>
      <c r="AL126" s="457" t="s">
        <v>35</v>
      </c>
      <c r="AM126" s="457" t="s">
        <v>36</v>
      </c>
      <c r="AN126" s="457" t="s">
        <v>37</v>
      </c>
      <c r="AO126" s="457" t="s">
        <v>38</v>
      </c>
      <c r="AP126" s="457" t="s">
        <v>39</v>
      </c>
      <c r="AQ126" s="457" t="s">
        <v>40</v>
      </c>
      <c r="AR126" s="457" t="s">
        <v>41</v>
      </c>
      <c r="AS126" s="457" t="s">
        <v>42</v>
      </c>
      <c r="AT126" s="457" t="s">
        <v>43</v>
      </c>
      <c r="AU126" s="457" t="s">
        <v>44</v>
      </c>
      <c r="AV126" s="457" t="s">
        <v>45</v>
      </c>
      <c r="AW126" s="457" t="s">
        <v>46</v>
      </c>
      <c r="AX126" s="457" t="s">
        <v>47</v>
      </c>
      <c r="AY126" s="457" t="s">
        <v>48</v>
      </c>
      <c r="AZ126" s="457" t="s">
        <v>49</v>
      </c>
      <c r="BA126" s="457" t="s">
        <v>50</v>
      </c>
      <c r="BB126" s="457" t="s">
        <v>51</v>
      </c>
      <c r="BC126" s="457" t="s">
        <v>60</v>
      </c>
      <c r="IJ126" s="427"/>
      <c r="IK126" s="427"/>
      <c r="IL126" s="427"/>
      <c r="IM126" s="427"/>
      <c r="IN126" s="427"/>
      <c r="IO126" s="427"/>
      <c r="IP126" s="427"/>
      <c r="IQ126" s="427"/>
      <c r="IR126" s="427"/>
      <c r="IS126" s="427"/>
      <c r="IT126" s="427"/>
      <c r="IU126" s="427"/>
      <c r="IV126" s="427"/>
      <c r="IW126" s="427"/>
      <c r="IX126" s="427"/>
      <c r="IY126" s="427"/>
      <c r="IZ126" s="427"/>
      <c r="JA126" s="427"/>
      <c r="JB126" s="427"/>
      <c r="JC126" s="427"/>
      <c r="JD126" s="427"/>
      <c r="JE126" s="427"/>
      <c r="JF126" s="427"/>
      <c r="JG126" s="427"/>
      <c r="JH126" s="427"/>
      <c r="JI126" s="427"/>
      <c r="JJ126" s="427"/>
      <c r="JK126" s="427"/>
      <c r="JL126" s="427"/>
      <c r="JM126" s="427"/>
      <c r="JN126" s="427"/>
      <c r="JO126" s="427"/>
      <c r="JP126" s="427"/>
      <c r="JQ126" s="427"/>
      <c r="JR126" s="427"/>
      <c r="JS126" s="427"/>
      <c r="JT126" s="427"/>
      <c r="JU126" s="427"/>
      <c r="JV126" s="427"/>
      <c r="JW126" s="427"/>
      <c r="JX126" s="427"/>
      <c r="JY126" s="427"/>
      <c r="JZ126" s="427"/>
      <c r="KA126" s="427"/>
      <c r="KB126" s="427"/>
      <c r="KC126" s="427"/>
      <c r="KD126" s="427"/>
      <c r="KE126" s="427"/>
      <c r="KF126" s="427"/>
      <c r="KG126" s="427"/>
      <c r="KH126" s="427"/>
      <c r="KI126" s="427"/>
      <c r="KJ126" s="427"/>
      <c r="KK126" s="427"/>
      <c r="KL126" s="427"/>
      <c r="KM126" s="427"/>
      <c r="KN126" s="427"/>
      <c r="KO126" s="427"/>
      <c r="KP126" s="427"/>
      <c r="KQ126" s="427"/>
      <c r="KR126" s="427"/>
      <c r="KS126" s="427"/>
      <c r="KT126" s="427"/>
      <c r="KU126" s="427"/>
      <c r="KV126" s="427"/>
      <c r="KW126" s="427"/>
      <c r="KX126" s="427"/>
      <c r="KY126" s="427"/>
      <c r="KZ126" s="427"/>
      <c r="LA126" s="427"/>
      <c r="LB126" s="427"/>
      <c r="LC126" s="427"/>
      <c r="LD126" s="427"/>
      <c r="LE126" s="427"/>
      <c r="LF126" s="427"/>
      <c r="LG126" s="427"/>
      <c r="LH126" s="427"/>
      <c r="LI126" s="427"/>
      <c r="LJ126" s="427"/>
      <c r="LK126" s="427"/>
      <c r="LL126" s="427"/>
      <c r="LM126" s="427"/>
      <c r="LN126" s="427"/>
      <c r="LO126" s="427"/>
      <c r="LP126" s="427"/>
      <c r="LQ126" s="427"/>
      <c r="LR126" s="427"/>
      <c r="LS126" s="427"/>
      <c r="LT126" s="427"/>
      <c r="LU126" s="427"/>
      <c r="LV126" s="427"/>
      <c r="LW126" s="427"/>
      <c r="LX126" s="427"/>
      <c r="LY126" s="427"/>
      <c r="LZ126" s="427"/>
      <c r="MA126" s="427"/>
      <c r="MB126" s="427"/>
      <c r="MC126" s="427"/>
      <c r="MD126" s="427"/>
      <c r="ME126" s="427"/>
      <c r="MF126" s="427"/>
    </row>
    <row r="127" spans="1:408" s="386" customFormat="1" ht="27" thickBot="1">
      <c r="B127" s="441" t="s">
        <v>497</v>
      </c>
      <c r="C127" s="409">
        <f>HLOOKUP("SI",C125:BB126,2,0)</f>
        <v>0</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c r="AS127" s="305"/>
      <c r="AT127" s="305"/>
      <c r="AU127" s="305"/>
      <c r="AV127" s="305"/>
      <c r="AW127" s="305"/>
      <c r="AX127" s="305"/>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5"/>
      <c r="BT127" s="305"/>
      <c r="BU127" s="305"/>
      <c r="BV127" s="305"/>
      <c r="BW127" s="305"/>
      <c r="BX127" s="305"/>
      <c r="BY127" s="305"/>
      <c r="BZ127" s="305"/>
      <c r="CA127" s="305"/>
      <c r="CB127" s="305"/>
      <c r="CC127" s="305"/>
      <c r="CD127" s="305"/>
      <c r="CE127" s="305"/>
      <c r="CF127" s="305"/>
      <c r="CG127" s="305"/>
      <c r="CH127" s="305"/>
      <c r="CI127" s="305"/>
      <c r="CJ127" s="305"/>
      <c r="CK127" s="305"/>
      <c r="CL127" s="305"/>
      <c r="CM127" s="305"/>
      <c r="CN127" s="305"/>
      <c r="CO127" s="305"/>
      <c r="CP127" s="305"/>
      <c r="CQ127" s="305"/>
      <c r="CR127" s="305"/>
      <c r="CS127" s="305"/>
      <c r="CT127" s="305"/>
      <c r="CU127" s="305"/>
      <c r="CV127" s="305"/>
      <c r="CW127" s="305"/>
      <c r="CX127" s="305"/>
      <c r="CY127" s="305"/>
      <c r="CZ127" s="305"/>
      <c r="DA127" s="305"/>
      <c r="DB127" s="305"/>
      <c r="DC127" s="305"/>
      <c r="DD127" s="305"/>
      <c r="DE127" s="305"/>
      <c r="DF127" s="305"/>
      <c r="DG127" s="305"/>
      <c r="DH127" s="305"/>
      <c r="DI127" s="305"/>
      <c r="DJ127" s="305"/>
      <c r="DK127" s="305"/>
      <c r="DL127" s="305"/>
      <c r="DM127" s="305"/>
      <c r="DN127" s="305"/>
      <c r="DO127" s="305"/>
      <c r="DP127" s="305"/>
      <c r="DQ127" s="305"/>
      <c r="DR127" s="305"/>
      <c r="DS127" s="305"/>
      <c r="DT127" s="305"/>
      <c r="DU127" s="305"/>
      <c r="DV127" s="305"/>
      <c r="DW127" s="305"/>
      <c r="DX127" s="305"/>
      <c r="DY127" s="305"/>
      <c r="DZ127" s="305"/>
      <c r="EA127" s="305"/>
      <c r="EB127" s="305"/>
      <c r="EC127" s="305"/>
      <c r="ED127" s="305"/>
      <c r="EE127" s="305"/>
      <c r="EF127" s="305"/>
      <c r="EG127" s="305"/>
      <c r="EH127" s="305"/>
      <c r="EI127" s="305"/>
      <c r="EJ127" s="305"/>
      <c r="EK127" s="305"/>
      <c r="EL127" s="305"/>
      <c r="EM127" s="305"/>
      <c r="EN127" s="305"/>
      <c r="EO127" s="305"/>
      <c r="EP127" s="305"/>
      <c r="EQ127" s="305"/>
      <c r="ER127" s="305"/>
      <c r="ES127" s="305"/>
      <c r="ET127" s="305"/>
      <c r="EU127" s="305"/>
      <c r="EV127" s="305"/>
      <c r="EW127" s="305"/>
      <c r="EX127" s="305"/>
      <c r="EY127" s="305"/>
      <c r="EZ127" s="305"/>
      <c r="FA127" s="305"/>
      <c r="FB127" s="305"/>
      <c r="FC127" s="305"/>
      <c r="FD127" s="305"/>
      <c r="FE127" s="305"/>
      <c r="FF127" s="305"/>
      <c r="FG127" s="305"/>
      <c r="FH127" s="305"/>
      <c r="FI127" s="305"/>
      <c r="FJ127" s="305"/>
      <c r="FK127" s="305"/>
      <c r="FL127" s="305"/>
      <c r="FM127" s="305"/>
      <c r="FN127" s="305"/>
      <c r="FO127" s="305"/>
      <c r="FP127" s="305"/>
      <c r="FQ127" s="305"/>
      <c r="FR127" s="305"/>
      <c r="FS127" s="305"/>
      <c r="FT127" s="305"/>
      <c r="FU127" s="305"/>
      <c r="FV127" s="305"/>
      <c r="FW127" s="305"/>
      <c r="FX127" s="305"/>
      <c r="FY127" s="305"/>
      <c r="FZ127" s="305"/>
      <c r="GA127" s="305"/>
      <c r="GB127" s="305"/>
      <c r="GC127" s="305"/>
      <c r="GD127" s="305"/>
      <c r="GE127" s="305"/>
      <c r="GF127" s="305"/>
      <c r="GG127" s="305"/>
      <c r="GH127" s="305"/>
      <c r="GI127" s="305"/>
      <c r="GJ127" s="305"/>
      <c r="GK127" s="305"/>
      <c r="GL127" s="305"/>
      <c r="GM127" s="305"/>
      <c r="GN127" s="305"/>
      <c r="GO127" s="305"/>
      <c r="GP127" s="305"/>
      <c r="GQ127" s="305"/>
      <c r="GR127" s="305"/>
      <c r="GS127" s="305"/>
      <c r="GT127" s="305"/>
      <c r="GU127" s="305"/>
      <c r="GV127" s="305"/>
      <c r="GW127" s="305"/>
      <c r="GX127" s="305"/>
      <c r="GY127" s="305"/>
      <c r="GZ127" s="305"/>
      <c r="HA127" s="305"/>
      <c r="HB127" s="305"/>
      <c r="HC127" s="305"/>
      <c r="HD127" s="305"/>
      <c r="HE127" s="305"/>
      <c r="HF127" s="305"/>
      <c r="HG127" s="305"/>
      <c r="HH127" s="305"/>
      <c r="HI127" s="305"/>
      <c r="HJ127" s="305"/>
      <c r="HK127" s="305"/>
      <c r="HL127" s="305"/>
      <c r="HM127" s="305"/>
      <c r="HN127" s="305"/>
      <c r="HO127" s="305"/>
      <c r="HP127" s="305"/>
      <c r="HQ127" s="305"/>
      <c r="HR127" s="305"/>
      <c r="HS127" s="305"/>
      <c r="HT127" s="305"/>
      <c r="HU127" s="305"/>
      <c r="HV127" s="305"/>
      <c r="HW127" s="305"/>
      <c r="HX127" s="305"/>
      <c r="HY127" s="305"/>
      <c r="HZ127" s="305"/>
      <c r="IA127" s="305"/>
      <c r="IB127" s="305"/>
      <c r="IC127" s="305"/>
      <c r="ID127" s="305"/>
      <c r="IE127" s="305"/>
      <c r="IF127" s="305"/>
      <c r="IG127" s="305"/>
      <c r="IH127" s="305"/>
      <c r="II127" s="305"/>
      <c r="IJ127" s="385"/>
      <c r="IK127" s="385"/>
      <c r="IL127" s="385"/>
      <c r="IM127" s="385"/>
      <c r="IN127" s="385"/>
      <c r="IO127" s="385"/>
      <c r="IP127" s="385"/>
      <c r="IQ127" s="385"/>
      <c r="IR127" s="385"/>
      <c r="IS127" s="385"/>
      <c r="IT127" s="385"/>
      <c r="IU127" s="385"/>
      <c r="IV127" s="385"/>
      <c r="IW127" s="385"/>
      <c r="IX127" s="385"/>
      <c r="IY127" s="385"/>
      <c r="IZ127" s="385"/>
      <c r="JA127" s="385"/>
      <c r="JB127" s="385"/>
      <c r="JC127" s="385"/>
      <c r="JD127" s="385"/>
      <c r="JE127" s="385"/>
      <c r="JF127" s="385"/>
      <c r="JG127" s="385"/>
      <c r="JH127" s="385"/>
      <c r="JI127" s="385"/>
      <c r="JJ127" s="385"/>
      <c r="JK127" s="385"/>
      <c r="JL127" s="385"/>
      <c r="JM127" s="385"/>
      <c r="JN127" s="385"/>
      <c r="JO127" s="385"/>
      <c r="JP127" s="385"/>
      <c r="JQ127" s="385"/>
      <c r="JR127" s="385"/>
      <c r="JS127" s="385"/>
      <c r="JT127" s="385"/>
      <c r="JU127" s="385"/>
      <c r="JV127" s="385"/>
      <c r="JW127" s="385"/>
      <c r="JX127" s="385"/>
      <c r="JY127" s="385"/>
      <c r="JZ127" s="385"/>
      <c r="KA127" s="385"/>
      <c r="KB127" s="385"/>
      <c r="KC127" s="385"/>
      <c r="KD127" s="385"/>
      <c r="KE127" s="385"/>
      <c r="KF127" s="385"/>
      <c r="KG127" s="385"/>
      <c r="KH127" s="385"/>
      <c r="KI127" s="385"/>
      <c r="KJ127" s="385"/>
      <c r="KK127" s="385"/>
      <c r="KL127" s="385"/>
      <c r="KM127" s="385"/>
      <c r="KN127" s="385"/>
      <c r="KO127" s="385"/>
      <c r="KP127" s="385"/>
      <c r="KQ127" s="385"/>
      <c r="KR127" s="385"/>
      <c r="KS127" s="385"/>
      <c r="KT127" s="385"/>
      <c r="KU127" s="385"/>
      <c r="KV127" s="385"/>
      <c r="KW127" s="385"/>
      <c r="KX127" s="385"/>
      <c r="KY127" s="385"/>
      <c r="KZ127" s="385"/>
      <c r="LA127" s="385"/>
      <c r="LB127" s="385"/>
      <c r="LC127" s="385"/>
      <c r="LD127" s="385"/>
      <c r="LE127" s="385"/>
      <c r="LF127" s="385"/>
      <c r="LG127" s="385"/>
      <c r="LH127" s="385"/>
      <c r="LI127" s="385"/>
      <c r="LJ127" s="385"/>
      <c r="LK127" s="385"/>
      <c r="LL127" s="385"/>
      <c r="LM127" s="385"/>
      <c r="LN127" s="385"/>
      <c r="LO127" s="385"/>
      <c r="LP127" s="385"/>
      <c r="LQ127" s="385"/>
      <c r="LR127" s="385"/>
      <c r="LS127" s="385"/>
      <c r="LT127" s="385"/>
      <c r="LU127" s="385"/>
      <c r="LV127" s="385"/>
      <c r="LW127" s="385"/>
      <c r="LX127" s="385"/>
      <c r="LY127" s="385"/>
      <c r="LZ127" s="385"/>
      <c r="MA127" s="385"/>
      <c r="MB127" s="385"/>
      <c r="MC127" s="385"/>
      <c r="MD127" s="385"/>
      <c r="ME127" s="385"/>
      <c r="MF127" s="385"/>
      <c r="MG127" s="305"/>
      <c r="MH127" s="305"/>
      <c r="MI127" s="305"/>
      <c r="MJ127" s="305"/>
      <c r="MK127" s="305"/>
      <c r="ML127" s="305"/>
      <c r="MM127" s="305"/>
      <c r="MN127" s="305"/>
      <c r="MO127" s="305"/>
      <c r="MP127" s="305"/>
      <c r="MQ127" s="305"/>
      <c r="MR127" s="305"/>
      <c r="MS127" s="305"/>
      <c r="MT127" s="305"/>
      <c r="MU127" s="305"/>
      <c r="MV127" s="305"/>
      <c r="MW127" s="305"/>
      <c r="MX127" s="305"/>
      <c r="MY127" s="305"/>
      <c r="MZ127" s="305"/>
      <c r="NA127" s="305"/>
      <c r="NB127" s="305"/>
      <c r="NC127" s="305"/>
      <c r="ND127" s="305"/>
      <c r="NE127" s="305"/>
      <c r="NF127" s="305"/>
      <c r="NG127" s="305"/>
      <c r="NH127" s="305"/>
      <c r="NI127" s="305"/>
      <c r="NJ127" s="305"/>
      <c r="NK127" s="305"/>
      <c r="NL127" s="305"/>
      <c r="NM127" s="305"/>
      <c r="NN127" s="305"/>
      <c r="NO127" s="305"/>
      <c r="NP127" s="305"/>
      <c r="NQ127" s="305"/>
      <c r="NR127" s="305"/>
      <c r="NS127" s="305"/>
      <c r="NT127" s="305"/>
      <c r="NU127" s="305"/>
      <c r="NV127" s="305"/>
      <c r="NW127" s="305"/>
      <c r="NX127" s="305"/>
      <c r="NY127" s="305"/>
      <c r="NZ127" s="305"/>
      <c r="OA127" s="305"/>
      <c r="OB127" s="305"/>
      <c r="OC127" s="305"/>
      <c r="OD127" s="305"/>
      <c r="OE127" s="305"/>
      <c r="OF127" s="305"/>
      <c r="OG127" s="305"/>
      <c r="OH127" s="305"/>
      <c r="OI127" s="305"/>
      <c r="OJ127" s="305"/>
      <c r="OK127" s="305"/>
      <c r="OL127" s="305"/>
      <c r="OM127" s="305"/>
      <c r="ON127" s="305"/>
      <c r="OO127" s="305"/>
      <c r="OP127" s="305"/>
      <c r="OQ127" s="305"/>
      <c r="OR127" s="305"/>
    </row>
    <row r="128" spans="1:408" s="386" customFormat="1" ht="27" thickBot="1">
      <c r="B128" s="441" t="s">
        <v>499</v>
      </c>
      <c r="C128" s="408">
        <f>NPV($D$54,C123:BB123)</f>
        <v>47155.415999999997</v>
      </c>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5"/>
      <c r="AK128" s="305"/>
      <c r="AL128" s="305"/>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c r="BH128" s="305"/>
      <c r="BI128" s="305"/>
      <c r="BJ128" s="305"/>
      <c r="BK128" s="305"/>
      <c r="BL128" s="305"/>
      <c r="BM128" s="305"/>
      <c r="BN128" s="305"/>
      <c r="BO128" s="305"/>
      <c r="BP128" s="305"/>
      <c r="BQ128" s="305"/>
      <c r="BR128" s="305"/>
      <c r="BS128" s="305"/>
      <c r="BT128" s="305"/>
      <c r="BU128" s="305"/>
      <c r="BV128" s="305"/>
      <c r="BW128" s="305"/>
      <c r="BX128" s="305"/>
      <c r="BY128" s="305"/>
      <c r="BZ128" s="305"/>
      <c r="CA128" s="305"/>
      <c r="CB128" s="305"/>
      <c r="CC128" s="305"/>
      <c r="CD128" s="305"/>
      <c r="CE128" s="305"/>
      <c r="CF128" s="305"/>
      <c r="CG128" s="305"/>
      <c r="CH128" s="305"/>
      <c r="CI128" s="305"/>
      <c r="CJ128" s="305"/>
      <c r="CK128" s="305"/>
      <c r="CL128" s="305"/>
      <c r="CM128" s="305"/>
      <c r="CN128" s="305"/>
      <c r="CO128" s="305"/>
      <c r="CP128" s="305"/>
      <c r="CQ128" s="305"/>
      <c r="CR128" s="305"/>
      <c r="CS128" s="305"/>
      <c r="CT128" s="305"/>
      <c r="CU128" s="305"/>
      <c r="CV128" s="305"/>
      <c r="CW128" s="305"/>
      <c r="CX128" s="305"/>
      <c r="CY128" s="305"/>
      <c r="CZ128" s="305"/>
      <c r="DA128" s="305"/>
      <c r="DB128" s="305"/>
      <c r="DC128" s="305"/>
      <c r="DD128" s="305"/>
      <c r="DE128" s="305"/>
      <c r="DF128" s="305"/>
      <c r="DG128" s="305"/>
      <c r="DH128" s="305"/>
      <c r="DI128" s="305"/>
      <c r="DJ128" s="305"/>
      <c r="DK128" s="305"/>
      <c r="DL128" s="305"/>
      <c r="DM128" s="305"/>
      <c r="DN128" s="305"/>
      <c r="DO128" s="305"/>
      <c r="DP128" s="305"/>
      <c r="DQ128" s="305"/>
      <c r="DR128" s="305"/>
      <c r="DS128" s="305"/>
      <c r="DT128" s="305"/>
      <c r="DU128" s="305"/>
      <c r="DV128" s="305"/>
      <c r="DW128" s="305"/>
      <c r="DX128" s="305"/>
      <c r="DY128" s="305"/>
      <c r="DZ128" s="305"/>
      <c r="EA128" s="305"/>
      <c r="EB128" s="305"/>
      <c r="EC128" s="305"/>
      <c r="ED128" s="305"/>
      <c r="EE128" s="305"/>
      <c r="EF128" s="305"/>
      <c r="EG128" s="305"/>
      <c r="EH128" s="305"/>
      <c r="EI128" s="305"/>
      <c r="EJ128" s="305"/>
      <c r="EK128" s="305"/>
      <c r="EL128" s="305"/>
      <c r="EM128" s="305"/>
      <c r="EN128" s="305"/>
      <c r="EO128" s="305"/>
      <c r="EP128" s="305"/>
      <c r="EQ128" s="305"/>
      <c r="ER128" s="305"/>
      <c r="ES128" s="305"/>
      <c r="ET128" s="305"/>
      <c r="EU128" s="305"/>
      <c r="EV128" s="305"/>
      <c r="EW128" s="305"/>
      <c r="EX128" s="305"/>
      <c r="EY128" s="305"/>
      <c r="EZ128" s="305"/>
      <c r="FA128" s="305"/>
      <c r="FB128" s="305"/>
      <c r="FC128" s="305"/>
      <c r="FD128" s="305"/>
      <c r="FE128" s="305"/>
      <c r="FF128" s="305"/>
      <c r="FG128" s="305"/>
      <c r="FH128" s="305"/>
      <c r="FI128" s="305"/>
      <c r="FJ128" s="305"/>
      <c r="FK128" s="305"/>
      <c r="FL128" s="305"/>
      <c r="FM128" s="305"/>
      <c r="FN128" s="305"/>
      <c r="FO128" s="305"/>
      <c r="FP128" s="305"/>
      <c r="FQ128" s="305"/>
      <c r="FR128" s="305"/>
      <c r="FS128" s="305"/>
      <c r="FT128" s="305"/>
      <c r="FU128" s="305"/>
      <c r="FV128" s="305"/>
      <c r="FW128" s="305"/>
      <c r="FX128" s="305"/>
      <c r="FY128" s="305"/>
      <c r="FZ128" s="305"/>
      <c r="GA128" s="305"/>
      <c r="GB128" s="305"/>
      <c r="GC128" s="305"/>
      <c r="GD128" s="305"/>
      <c r="GE128" s="305"/>
      <c r="GF128" s="305"/>
      <c r="GG128" s="305"/>
      <c r="GH128" s="305"/>
      <c r="GI128" s="305"/>
      <c r="GJ128" s="305"/>
      <c r="GK128" s="305"/>
      <c r="GL128" s="305"/>
      <c r="GM128" s="305"/>
      <c r="GN128" s="305"/>
      <c r="GO128" s="305"/>
      <c r="GP128" s="305"/>
      <c r="GQ128" s="305"/>
      <c r="GR128" s="305"/>
      <c r="GS128" s="305"/>
      <c r="GT128" s="305"/>
      <c r="GU128" s="305"/>
      <c r="GV128" s="305"/>
      <c r="GW128" s="305"/>
      <c r="GX128" s="305"/>
      <c r="GY128" s="305"/>
      <c r="GZ128" s="305"/>
      <c r="HA128" s="305"/>
      <c r="HB128" s="305"/>
      <c r="HC128" s="305"/>
      <c r="HD128" s="305"/>
      <c r="HE128" s="305"/>
      <c r="HF128" s="305"/>
      <c r="HG128" s="305"/>
      <c r="HH128" s="305"/>
      <c r="HI128" s="305"/>
      <c r="HJ128" s="305"/>
      <c r="HK128" s="305"/>
      <c r="HL128" s="305"/>
      <c r="HM128" s="305"/>
      <c r="HN128" s="305"/>
      <c r="HO128" s="305"/>
      <c r="HP128" s="305"/>
      <c r="HQ128" s="305"/>
      <c r="HR128" s="305"/>
      <c r="HS128" s="305"/>
      <c r="HT128" s="305"/>
      <c r="HU128" s="305"/>
      <c r="HV128" s="305"/>
      <c r="HW128" s="305"/>
      <c r="HX128" s="305"/>
      <c r="HY128" s="305"/>
      <c r="HZ128" s="305"/>
      <c r="IA128" s="305"/>
      <c r="IB128" s="305"/>
      <c r="IC128" s="305"/>
      <c r="ID128" s="305"/>
      <c r="IE128" s="305"/>
      <c r="IF128" s="305"/>
      <c r="IG128" s="305"/>
      <c r="IH128" s="305"/>
      <c r="II128" s="305"/>
      <c r="IJ128" s="385"/>
      <c r="IK128" s="385"/>
      <c r="IL128" s="385"/>
      <c r="IM128" s="385"/>
      <c r="IN128" s="385"/>
      <c r="IO128" s="385"/>
      <c r="IP128" s="385"/>
      <c r="IQ128" s="385"/>
      <c r="IR128" s="385"/>
      <c r="IS128" s="385"/>
      <c r="IT128" s="385"/>
      <c r="IU128" s="385"/>
      <c r="IV128" s="385"/>
      <c r="IW128" s="385"/>
      <c r="IX128" s="385"/>
      <c r="IY128" s="385"/>
      <c r="IZ128" s="385"/>
      <c r="JA128" s="385"/>
      <c r="JB128" s="385"/>
      <c r="JC128" s="385"/>
      <c r="JD128" s="385"/>
      <c r="JE128" s="385"/>
      <c r="JF128" s="385"/>
      <c r="JG128" s="385"/>
      <c r="JH128" s="385"/>
      <c r="JI128" s="385"/>
      <c r="JJ128" s="385"/>
      <c r="JK128" s="385"/>
      <c r="JL128" s="385"/>
      <c r="JM128" s="385"/>
      <c r="JN128" s="385"/>
      <c r="JO128" s="385"/>
      <c r="JP128" s="385"/>
      <c r="JQ128" s="385"/>
      <c r="JR128" s="385"/>
      <c r="JS128" s="385"/>
      <c r="JT128" s="385"/>
      <c r="JU128" s="385"/>
      <c r="JV128" s="385"/>
      <c r="JW128" s="385"/>
      <c r="JX128" s="385"/>
      <c r="JY128" s="385"/>
      <c r="JZ128" s="385"/>
      <c r="KA128" s="385"/>
      <c r="KB128" s="385"/>
      <c r="KC128" s="385"/>
      <c r="KD128" s="385"/>
      <c r="KE128" s="385"/>
      <c r="KF128" s="385"/>
      <c r="KG128" s="385"/>
      <c r="KH128" s="385"/>
      <c r="KI128" s="385"/>
      <c r="KJ128" s="385"/>
      <c r="KK128" s="385"/>
      <c r="KL128" s="385"/>
      <c r="KM128" s="385"/>
      <c r="KN128" s="385"/>
      <c r="KO128" s="385"/>
      <c r="KP128" s="385"/>
      <c r="KQ128" s="385"/>
      <c r="KR128" s="385"/>
      <c r="KS128" s="385"/>
      <c r="KT128" s="385"/>
      <c r="KU128" s="385"/>
      <c r="KV128" s="385"/>
      <c r="KW128" s="385"/>
      <c r="KX128" s="385"/>
      <c r="KY128" s="385"/>
      <c r="KZ128" s="385"/>
      <c r="LA128" s="385"/>
      <c r="LB128" s="385"/>
      <c r="LC128" s="385"/>
      <c r="LD128" s="385"/>
      <c r="LE128" s="385"/>
      <c r="LF128" s="385"/>
      <c r="LG128" s="385"/>
      <c r="LH128" s="385"/>
      <c r="LI128" s="385"/>
      <c r="LJ128" s="385"/>
      <c r="LK128" s="385"/>
      <c r="LL128" s="385"/>
      <c r="LM128" s="385"/>
      <c r="LN128" s="385"/>
      <c r="LO128" s="385"/>
      <c r="LP128" s="385"/>
      <c r="LQ128" s="385"/>
      <c r="LR128" s="385"/>
      <c r="LS128" s="385"/>
      <c r="LT128" s="385"/>
      <c r="LU128" s="385"/>
      <c r="LV128" s="385"/>
      <c r="LW128" s="385"/>
      <c r="LX128" s="385"/>
      <c r="LY128" s="385"/>
      <c r="LZ128" s="385"/>
      <c r="MA128" s="385"/>
      <c r="MB128" s="385"/>
      <c r="MC128" s="385"/>
      <c r="MD128" s="385"/>
      <c r="ME128" s="385"/>
      <c r="MF128" s="385"/>
      <c r="MG128" s="305"/>
      <c r="MH128" s="305"/>
      <c r="MI128" s="305"/>
      <c r="MJ128" s="305"/>
      <c r="MK128" s="305"/>
      <c r="ML128" s="305"/>
      <c r="MM128" s="305"/>
      <c r="MN128" s="305"/>
      <c r="MO128" s="305"/>
      <c r="MP128" s="305"/>
      <c r="MQ128" s="305"/>
      <c r="MR128" s="305"/>
      <c r="MS128" s="305"/>
      <c r="MT128" s="305"/>
      <c r="MU128" s="305"/>
      <c r="MV128" s="305"/>
      <c r="MW128" s="305"/>
      <c r="MX128" s="305"/>
      <c r="MY128" s="305"/>
      <c r="MZ128" s="305"/>
      <c r="NA128" s="305"/>
      <c r="NB128" s="305"/>
      <c r="NC128" s="305"/>
      <c r="ND128" s="305"/>
      <c r="NE128" s="305"/>
      <c r="NF128" s="305"/>
      <c r="NG128" s="305"/>
      <c r="NH128" s="305"/>
      <c r="NI128" s="305"/>
      <c r="NJ128" s="305"/>
      <c r="NK128" s="305"/>
      <c r="NL128" s="305"/>
      <c r="NM128" s="305"/>
      <c r="NN128" s="305"/>
      <c r="NO128" s="305"/>
      <c r="NP128" s="305"/>
      <c r="NQ128" s="305"/>
      <c r="NR128" s="305"/>
      <c r="NS128" s="305"/>
      <c r="NT128" s="305"/>
      <c r="NU128" s="305"/>
      <c r="NV128" s="305"/>
      <c r="NW128" s="305"/>
      <c r="NX128" s="305"/>
      <c r="NY128" s="305"/>
      <c r="NZ128" s="305"/>
      <c r="OA128" s="305"/>
      <c r="OB128" s="305"/>
      <c r="OC128" s="305"/>
      <c r="OD128" s="305"/>
      <c r="OE128" s="305"/>
      <c r="OF128" s="305"/>
      <c r="OG128" s="305"/>
      <c r="OH128" s="305"/>
      <c r="OI128" s="305"/>
      <c r="OJ128" s="305"/>
      <c r="OK128" s="305"/>
      <c r="OL128" s="305"/>
      <c r="OM128" s="305"/>
      <c r="ON128" s="305"/>
      <c r="OO128" s="305"/>
      <c r="OP128" s="305"/>
      <c r="OQ128" s="305"/>
      <c r="OR128" s="305"/>
    </row>
    <row r="129" spans="2:408" s="386" customFormat="1" ht="53.25" thickBot="1">
      <c r="B129" s="441" t="s">
        <v>797</v>
      </c>
      <c r="C129" s="475" t="e">
        <f>((C128)/(C118+C119-C120))/50</f>
        <v>#DIV/0!</v>
      </c>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05"/>
      <c r="BI129" s="305"/>
      <c r="BJ129" s="305"/>
      <c r="BK129" s="305"/>
      <c r="BL129" s="305"/>
      <c r="BM129" s="305"/>
      <c r="BN129" s="305"/>
      <c r="BO129" s="305"/>
      <c r="BP129" s="305"/>
      <c r="BQ129" s="305"/>
      <c r="BR129" s="305"/>
      <c r="BS129" s="305"/>
      <c r="BT129" s="305"/>
      <c r="BU129" s="305"/>
      <c r="BV129" s="305"/>
      <c r="BW129" s="305"/>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5"/>
      <c r="CY129" s="305"/>
      <c r="CZ129" s="305"/>
      <c r="DA129" s="305"/>
      <c r="DB129" s="305"/>
      <c r="DC129" s="305"/>
      <c r="DD129" s="305"/>
      <c r="DE129" s="305"/>
      <c r="DF129" s="305"/>
      <c r="DG129" s="305"/>
      <c r="DH129" s="305"/>
      <c r="DI129" s="305"/>
      <c r="DJ129" s="305"/>
      <c r="DK129" s="305"/>
      <c r="DL129" s="305"/>
      <c r="DM129" s="305"/>
      <c r="DN129" s="305"/>
      <c r="DO129" s="305"/>
      <c r="DP129" s="305"/>
      <c r="DQ129" s="305"/>
      <c r="DR129" s="305"/>
      <c r="DS129" s="305"/>
      <c r="DT129" s="305"/>
      <c r="DU129" s="305"/>
      <c r="DV129" s="305"/>
      <c r="DW129" s="305"/>
      <c r="DX129" s="305"/>
      <c r="DY129" s="305"/>
      <c r="DZ129" s="305"/>
      <c r="EA129" s="305"/>
      <c r="EB129" s="305"/>
      <c r="EC129" s="305"/>
      <c r="ED129" s="305"/>
      <c r="EE129" s="305"/>
      <c r="EF129" s="305"/>
      <c r="EG129" s="305"/>
      <c r="EH129" s="305"/>
      <c r="EI129" s="305"/>
      <c r="EJ129" s="305"/>
      <c r="EK129" s="305"/>
      <c r="EL129" s="305"/>
      <c r="EM129" s="305"/>
      <c r="EN129" s="305"/>
      <c r="EO129" s="305"/>
      <c r="EP129" s="305"/>
      <c r="EQ129" s="305"/>
      <c r="ER129" s="305"/>
      <c r="ES129" s="305"/>
      <c r="ET129" s="305"/>
      <c r="EU129" s="305"/>
      <c r="EV129" s="305"/>
      <c r="EW129" s="305"/>
      <c r="EX129" s="305"/>
      <c r="EY129" s="305"/>
      <c r="EZ129" s="305"/>
      <c r="FA129" s="305"/>
      <c r="FB129" s="305"/>
      <c r="FC129" s="305"/>
      <c r="FD129" s="305"/>
      <c r="FE129" s="305"/>
      <c r="FF129" s="305"/>
      <c r="FG129" s="305"/>
      <c r="FH129" s="305"/>
      <c r="FI129" s="305"/>
      <c r="FJ129" s="305"/>
      <c r="FK129" s="305"/>
      <c r="FL129" s="305"/>
      <c r="FM129" s="305"/>
      <c r="FN129" s="305"/>
      <c r="FO129" s="305"/>
      <c r="FP129" s="305"/>
      <c r="FQ129" s="305"/>
      <c r="FR129" s="305"/>
      <c r="FS129" s="305"/>
      <c r="FT129" s="305"/>
      <c r="FU129" s="305"/>
      <c r="FV129" s="305"/>
      <c r="FW129" s="305"/>
      <c r="FX129" s="305"/>
      <c r="FY129" s="305"/>
      <c r="FZ129" s="305"/>
      <c r="GA129" s="305"/>
      <c r="GB129" s="305"/>
      <c r="GC129" s="305"/>
      <c r="GD129" s="305"/>
      <c r="GE129" s="305"/>
      <c r="GF129" s="305"/>
      <c r="GG129" s="305"/>
      <c r="GH129" s="305"/>
      <c r="GI129" s="305"/>
      <c r="GJ129" s="305"/>
      <c r="GK129" s="305"/>
      <c r="GL129" s="305"/>
      <c r="GM129" s="305"/>
      <c r="GN129" s="305"/>
      <c r="GO129" s="305"/>
      <c r="GP129" s="305"/>
      <c r="GQ129" s="305"/>
      <c r="GR129" s="305"/>
      <c r="GS129" s="305"/>
      <c r="GT129" s="305"/>
      <c r="GU129" s="305"/>
      <c r="GV129" s="305"/>
      <c r="GW129" s="305"/>
      <c r="GX129" s="305"/>
      <c r="GY129" s="305"/>
      <c r="GZ129" s="305"/>
      <c r="HA129" s="305"/>
      <c r="HB129" s="305"/>
      <c r="HC129" s="305"/>
      <c r="HD129" s="305"/>
      <c r="HE129" s="305"/>
      <c r="HF129" s="305"/>
      <c r="HG129" s="305"/>
      <c r="HH129" s="305"/>
      <c r="HI129" s="305"/>
      <c r="HJ129" s="305"/>
      <c r="HK129" s="305"/>
      <c r="HL129" s="305"/>
      <c r="HM129" s="305"/>
      <c r="HN129" s="305"/>
      <c r="HO129" s="305"/>
      <c r="HP129" s="305"/>
      <c r="HQ129" s="305"/>
      <c r="HR129" s="305"/>
      <c r="HS129" s="305"/>
      <c r="HT129" s="305"/>
      <c r="HU129" s="305"/>
      <c r="HV129" s="305"/>
      <c r="HW129" s="305"/>
      <c r="HX129" s="305"/>
      <c r="HY129" s="305"/>
      <c r="HZ129" s="305"/>
      <c r="IA129" s="305"/>
      <c r="IB129" s="305"/>
      <c r="IC129" s="305"/>
      <c r="ID129" s="305"/>
      <c r="IE129" s="305"/>
      <c r="IF129" s="305"/>
      <c r="IG129" s="305"/>
      <c r="IH129" s="305"/>
      <c r="II129" s="305"/>
      <c r="IJ129" s="385"/>
      <c r="IK129" s="385"/>
      <c r="IL129" s="385"/>
      <c r="IM129" s="385"/>
      <c r="IN129" s="385"/>
      <c r="IO129" s="385"/>
      <c r="IP129" s="385"/>
      <c r="IQ129" s="385"/>
      <c r="IR129" s="385"/>
      <c r="IS129" s="385"/>
      <c r="IT129" s="385"/>
      <c r="IU129" s="385"/>
      <c r="IV129" s="385"/>
      <c r="IW129" s="385"/>
      <c r="IX129" s="385"/>
      <c r="IY129" s="385"/>
      <c r="IZ129" s="385"/>
      <c r="JA129" s="385"/>
      <c r="JB129" s="385"/>
      <c r="JC129" s="385"/>
      <c r="JD129" s="385"/>
      <c r="JE129" s="385"/>
      <c r="JF129" s="385"/>
      <c r="JG129" s="385"/>
      <c r="JH129" s="385"/>
      <c r="JI129" s="385"/>
      <c r="JJ129" s="385"/>
      <c r="JK129" s="385"/>
      <c r="JL129" s="385"/>
      <c r="JM129" s="385"/>
      <c r="JN129" s="385"/>
      <c r="JO129" s="385"/>
      <c r="JP129" s="385"/>
      <c r="JQ129" s="385"/>
      <c r="JR129" s="385"/>
      <c r="JS129" s="385"/>
      <c r="JT129" s="385"/>
      <c r="JU129" s="385"/>
      <c r="JV129" s="385"/>
      <c r="JW129" s="385"/>
      <c r="JX129" s="385"/>
      <c r="JY129" s="385"/>
      <c r="JZ129" s="385"/>
      <c r="KA129" s="385"/>
      <c r="KB129" s="385"/>
      <c r="KC129" s="385"/>
      <c r="KD129" s="385"/>
      <c r="KE129" s="385"/>
      <c r="KF129" s="385"/>
      <c r="KG129" s="385"/>
      <c r="KH129" s="385"/>
      <c r="KI129" s="385"/>
      <c r="KJ129" s="385"/>
      <c r="KK129" s="385"/>
      <c r="KL129" s="385"/>
      <c r="KM129" s="385"/>
      <c r="KN129" s="385"/>
      <c r="KO129" s="385"/>
      <c r="KP129" s="385"/>
      <c r="KQ129" s="385"/>
      <c r="KR129" s="385"/>
      <c r="KS129" s="385"/>
      <c r="KT129" s="385"/>
      <c r="KU129" s="385"/>
      <c r="KV129" s="385"/>
      <c r="KW129" s="385"/>
      <c r="KX129" s="385"/>
      <c r="KY129" s="385"/>
      <c r="KZ129" s="385"/>
      <c r="LA129" s="385"/>
      <c r="LB129" s="385"/>
      <c r="LC129" s="385"/>
      <c r="LD129" s="385"/>
      <c r="LE129" s="385"/>
      <c r="LF129" s="385"/>
      <c r="LG129" s="385"/>
      <c r="LH129" s="385"/>
      <c r="LI129" s="385"/>
      <c r="LJ129" s="385"/>
      <c r="LK129" s="385"/>
      <c r="LL129" s="385"/>
      <c r="LM129" s="385"/>
      <c r="LN129" s="385"/>
      <c r="LO129" s="385"/>
      <c r="LP129" s="385"/>
      <c r="LQ129" s="385"/>
      <c r="LR129" s="385"/>
      <c r="LS129" s="385"/>
      <c r="LT129" s="385"/>
      <c r="LU129" s="385"/>
      <c r="LV129" s="385"/>
      <c r="LW129" s="385"/>
      <c r="LX129" s="385"/>
      <c r="LY129" s="385"/>
      <c r="LZ129" s="385"/>
      <c r="MA129" s="385"/>
      <c r="MB129" s="385"/>
      <c r="MC129" s="385"/>
      <c r="MD129" s="385"/>
      <c r="ME129" s="385"/>
      <c r="MF129" s="385"/>
      <c r="MG129" s="305"/>
      <c r="MH129" s="305"/>
      <c r="MI129" s="305"/>
      <c r="MJ129" s="305"/>
      <c r="MK129" s="305"/>
      <c r="ML129" s="305"/>
      <c r="MM129" s="305"/>
      <c r="MN129" s="305"/>
      <c r="MO129" s="305"/>
      <c r="MP129" s="305"/>
      <c r="MQ129" s="305"/>
      <c r="MR129" s="305"/>
      <c r="MS129" s="305"/>
      <c r="MT129" s="305"/>
      <c r="MU129" s="305"/>
      <c r="MV129" s="305"/>
      <c r="MW129" s="305"/>
      <c r="MX129" s="305"/>
      <c r="MY129" s="305"/>
      <c r="MZ129" s="305"/>
      <c r="NA129" s="305"/>
      <c r="NB129" s="305"/>
      <c r="NC129" s="305"/>
      <c r="ND129" s="305"/>
      <c r="NE129" s="305"/>
      <c r="NF129" s="305"/>
      <c r="NG129" s="305"/>
      <c r="NH129" s="305"/>
      <c r="NI129" s="305"/>
      <c r="NJ129" s="305"/>
      <c r="NK129" s="305"/>
      <c r="NL129" s="305"/>
      <c r="NM129" s="305"/>
      <c r="NN129" s="305"/>
      <c r="NO129" s="305"/>
      <c r="NP129" s="305"/>
      <c r="NQ129" s="305"/>
      <c r="NR129" s="305"/>
      <c r="NS129" s="305"/>
      <c r="NT129" s="305"/>
      <c r="NU129" s="305"/>
      <c r="NV129" s="305"/>
      <c r="NW129" s="305"/>
      <c r="NX129" s="305"/>
      <c r="NY129" s="305"/>
      <c r="NZ129" s="305"/>
      <c r="OA129" s="305"/>
      <c r="OB129" s="305"/>
      <c r="OC129" s="305"/>
      <c r="OD129" s="305"/>
      <c r="OE129" s="305"/>
      <c r="OF129" s="305"/>
      <c r="OG129" s="305"/>
      <c r="OH129" s="305"/>
      <c r="OI129" s="305"/>
      <c r="OJ129" s="305"/>
      <c r="OK129" s="305"/>
      <c r="OL129" s="305"/>
      <c r="OM129" s="305"/>
      <c r="ON129" s="305"/>
      <c r="OO129" s="305"/>
      <c r="OP129" s="305"/>
      <c r="OQ129" s="305"/>
      <c r="OR129" s="305"/>
    </row>
    <row r="130" spans="2:408">
      <c r="E130" s="13"/>
    </row>
  </sheetData>
  <sheetProtection selectLockedCells="1" selectUnlockedCells="1"/>
  <protectedRanges>
    <protectedRange sqref="C16 C21 C26:C27 C31 C36:C37 C50:C51 A10:B10 C65:C68 D63:D64 C73 C60:C62 D57:D58 B6:B7 E74:E76 D114:E115 D84 D69:D76 C94 C90:C91 E90:E93 C104 A94 D96:BB96 E104:E106 C109:BB109 C97:BC97" name="Rango2_9"/>
    <protectedRange sqref="C13" name="Rango2_2_2"/>
    <protectedRange sqref="C17" name="Rango2_3_2"/>
    <protectedRange sqref="C22" name="Rango2_4_2"/>
    <protectedRange sqref="C32" name="Rango2_5_2"/>
    <protectedRange sqref="A17 A32 A37" name="Rango2_10"/>
    <protectedRange sqref="C10:G10" name="Rango2_1_3"/>
    <protectedRange sqref="H10" name="Rango2_6_3"/>
    <protectedRange sqref="C59" name="Rango2_12"/>
    <protectedRange sqref="B3:B5" name="Rango2"/>
    <protectedRange sqref="D121:E122 D116:E119 F122:BB122" name="Rango2_1"/>
  </protectedRanges>
  <dataValidations disablePrompts="1" count="1">
    <dataValidation type="list" allowBlank="1" showInputMessage="1" showErrorMessage="1" sqref="G54:G55">
      <formula1>periodocarencia1</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K707"/>
  <sheetViews>
    <sheetView topLeftCell="A46" zoomScale="70" zoomScaleNormal="70" workbookViewId="0">
      <selection activeCell="F64" sqref="F64"/>
    </sheetView>
  </sheetViews>
  <sheetFormatPr baseColWidth="10" defaultColWidth="11.42578125" defaultRowHeight="15"/>
  <cols>
    <col min="1" max="1" width="56.140625" customWidth="1"/>
    <col min="2" max="2" width="63.42578125" bestFit="1" customWidth="1"/>
    <col min="3" max="3" width="19.28515625" customWidth="1"/>
    <col min="4" max="4" width="18" customWidth="1"/>
    <col min="5" max="5" width="15.42578125" customWidth="1"/>
    <col min="13" max="21" width="11.42578125" customWidth="1"/>
    <col min="22" max="37" width="11.42578125" hidden="1" customWidth="1"/>
    <col min="38" max="39" width="0" hidden="1" customWidth="1"/>
  </cols>
  <sheetData>
    <row r="1" spans="1:37" ht="15.75" thickBot="1"/>
    <row r="2" spans="1:37" ht="15.75" thickBot="1">
      <c r="A2" s="182" t="s">
        <v>699</v>
      </c>
      <c r="B2" s="183" t="s">
        <v>729</v>
      </c>
    </row>
    <row r="3" spans="1:37">
      <c r="A3" s="181" t="s">
        <v>700</v>
      </c>
      <c r="B3" s="184" t="s">
        <v>701</v>
      </c>
    </row>
    <row r="4" spans="1:37">
      <c r="A4" s="181" t="s">
        <v>525</v>
      </c>
      <c r="B4" s="184" t="s">
        <v>702</v>
      </c>
    </row>
    <row r="5" spans="1:37">
      <c r="A5" s="181" t="s">
        <v>703</v>
      </c>
      <c r="B5" s="184" t="s">
        <v>704</v>
      </c>
    </row>
    <row r="6" spans="1:37">
      <c r="A6" s="181" t="s">
        <v>705</v>
      </c>
      <c r="B6" s="184" t="s">
        <v>706</v>
      </c>
    </row>
    <row r="7" spans="1:37" ht="26.25">
      <c r="A7" s="181" t="s">
        <v>740</v>
      </c>
      <c r="B7" s="184" t="s">
        <v>750</v>
      </c>
    </row>
    <row r="9" spans="1:37">
      <c r="A9" s="187" t="s">
        <v>529</v>
      </c>
      <c r="B9" s="191" t="s">
        <v>739</v>
      </c>
      <c r="C9" s="188" t="s">
        <v>730</v>
      </c>
      <c r="D9" s="177" t="s">
        <v>731</v>
      </c>
      <c r="E9" s="177" t="s">
        <v>732</v>
      </c>
      <c r="F9" s="177" t="s">
        <v>733</v>
      </c>
      <c r="G9" s="177" t="s">
        <v>734</v>
      </c>
      <c r="H9" s="177" t="s">
        <v>735</v>
      </c>
      <c r="I9" s="177" t="s">
        <v>736</v>
      </c>
      <c r="J9" s="177" t="s">
        <v>737</v>
      </c>
      <c r="K9" s="177" t="s">
        <v>738</v>
      </c>
      <c r="L9" s="177" t="s">
        <v>707</v>
      </c>
      <c r="M9" s="177" t="s">
        <v>708</v>
      </c>
      <c r="N9" s="177" t="s">
        <v>709</v>
      </c>
      <c r="O9" s="177" t="s">
        <v>710</v>
      </c>
      <c r="P9" s="177" t="s">
        <v>711</v>
      </c>
      <c r="Q9" s="177" t="s">
        <v>712</v>
      </c>
      <c r="R9" s="177" t="s">
        <v>713</v>
      </c>
      <c r="S9" s="177" t="s">
        <v>714</v>
      </c>
      <c r="T9" s="177" t="s">
        <v>715</v>
      </c>
      <c r="U9" s="177" t="s">
        <v>716</v>
      </c>
      <c r="V9" s="192" t="s">
        <v>731</v>
      </c>
      <c r="W9" s="192" t="s">
        <v>732</v>
      </c>
      <c r="X9" s="192" t="s">
        <v>733</v>
      </c>
      <c r="Y9" s="192" t="s">
        <v>734</v>
      </c>
      <c r="Z9" s="192" t="s">
        <v>735</v>
      </c>
      <c r="AA9" s="192" t="s">
        <v>736</v>
      </c>
      <c r="AB9" s="192" t="s">
        <v>737</v>
      </c>
      <c r="AC9" s="192" t="s">
        <v>738</v>
      </c>
      <c r="AD9" s="192" t="s">
        <v>707</v>
      </c>
      <c r="AE9" s="192" t="s">
        <v>708</v>
      </c>
      <c r="AF9" s="192" t="s">
        <v>709</v>
      </c>
      <c r="AG9" s="192" t="s">
        <v>710</v>
      </c>
      <c r="AH9" s="192" t="s">
        <v>711</v>
      </c>
      <c r="AI9" s="192" t="s">
        <v>712</v>
      </c>
      <c r="AJ9" s="192" t="s">
        <v>713</v>
      </c>
      <c r="AK9" s="192" t="s">
        <v>714</v>
      </c>
    </row>
    <row r="10" spans="1:37">
      <c r="A10" s="187" t="s">
        <v>663</v>
      </c>
      <c r="B10" s="199">
        <f t="shared" ref="B10:B23" si="0">AVERAGE(V10:AK10)</f>
        <v>1.2639868696407115E-2</v>
      </c>
      <c r="C10" s="189">
        <v>0.1164</v>
      </c>
      <c r="D10" s="178">
        <v>0.1164</v>
      </c>
      <c r="E10" s="178">
        <v>0.1174</v>
      </c>
      <c r="F10" s="178">
        <v>0.1244</v>
      </c>
      <c r="G10" s="178">
        <v>0.1222</v>
      </c>
      <c r="H10" s="178">
        <v>0.12089999999999999</v>
      </c>
      <c r="I10" s="178">
        <v>0.1217</v>
      </c>
      <c r="J10" s="178">
        <v>0.1245</v>
      </c>
      <c r="K10" s="178">
        <v>0.12809999999999999</v>
      </c>
      <c r="L10" s="178">
        <v>0.1313</v>
      </c>
      <c r="M10" s="178">
        <v>0.1333</v>
      </c>
      <c r="N10" s="178">
        <v>0.13819999999999999</v>
      </c>
      <c r="O10" s="178">
        <v>0.1368</v>
      </c>
      <c r="P10" s="178">
        <v>0.1386</v>
      </c>
      <c r="Q10" s="178">
        <v>0.13730000000000001</v>
      </c>
      <c r="R10" s="178">
        <v>0.13969999999999999</v>
      </c>
      <c r="S10" s="178">
        <v>0.14019999999999999</v>
      </c>
      <c r="T10" s="178">
        <v>0.1419</v>
      </c>
      <c r="U10" s="178">
        <v>0.1353</v>
      </c>
      <c r="V10" s="180">
        <f t="shared" ref="V10:AK10" si="1">((E10-D10)/D10)</f>
        <v>8.5910652920962276E-3</v>
      </c>
      <c r="W10" s="180">
        <f t="shared" si="1"/>
        <v>5.9625212947189032E-2</v>
      </c>
      <c r="X10" s="180">
        <f t="shared" si="1"/>
        <v>-1.7684887459807022E-2</v>
      </c>
      <c r="Y10" s="180">
        <f t="shared" si="1"/>
        <v>-1.0638297872340503E-2</v>
      </c>
      <c r="Z10" s="180">
        <f t="shared" si="1"/>
        <v>6.6170388751034667E-3</v>
      </c>
      <c r="AA10" s="180">
        <f t="shared" si="1"/>
        <v>2.3007395234182389E-2</v>
      </c>
      <c r="AB10" s="180">
        <f t="shared" si="1"/>
        <v>2.8915662650602345E-2</v>
      </c>
      <c r="AC10" s="180">
        <f t="shared" si="1"/>
        <v>2.4980483996877505E-2</v>
      </c>
      <c r="AD10" s="180">
        <f t="shared" si="1"/>
        <v>1.5232292460015246E-2</v>
      </c>
      <c r="AE10" s="180">
        <f t="shared" si="1"/>
        <v>3.6759189797449271E-2</v>
      </c>
      <c r="AF10" s="180">
        <f t="shared" si="1"/>
        <v>-1.0130246020260381E-2</v>
      </c>
      <c r="AG10" s="180">
        <f t="shared" si="1"/>
        <v>1.3157894736842075E-2</v>
      </c>
      <c r="AH10" s="180">
        <f t="shared" si="1"/>
        <v>-9.379509379509347E-3</v>
      </c>
      <c r="AI10" s="180">
        <f t="shared" si="1"/>
        <v>1.7479970866715117E-2</v>
      </c>
      <c r="AJ10" s="180">
        <f t="shared" si="1"/>
        <v>3.5790980672870472E-3</v>
      </c>
      <c r="AK10" s="180">
        <f t="shared" si="1"/>
        <v>1.2125534950071378E-2</v>
      </c>
    </row>
    <row r="11" spans="1:37">
      <c r="A11" s="187" t="s">
        <v>717</v>
      </c>
      <c r="B11" s="199">
        <f t="shared" si="0"/>
        <v>1.2605204306904299E-2</v>
      </c>
      <c r="C11" s="189">
        <v>0.1167</v>
      </c>
      <c r="D11" s="178">
        <v>0.1167</v>
      </c>
      <c r="E11" s="178">
        <v>0.1177</v>
      </c>
      <c r="F11" s="178">
        <v>0.1246</v>
      </c>
      <c r="G11" s="178">
        <v>0.1225</v>
      </c>
      <c r="H11" s="178">
        <v>0.1212</v>
      </c>
      <c r="I11" s="178">
        <v>0.12189999999999999</v>
      </c>
      <c r="J11" s="178">
        <v>0.12479999999999999</v>
      </c>
      <c r="K11" s="178">
        <v>0.12839999999999999</v>
      </c>
      <c r="L11" s="178">
        <v>0.13159999999999999</v>
      </c>
      <c r="M11" s="178">
        <v>0.1336</v>
      </c>
      <c r="N11" s="178">
        <v>0.1384</v>
      </c>
      <c r="O11" s="178">
        <v>0.13700000000000001</v>
      </c>
      <c r="P11" s="178">
        <v>0.1389</v>
      </c>
      <c r="Q11" s="178">
        <v>0.1376</v>
      </c>
      <c r="R11" s="178">
        <v>0.1399</v>
      </c>
      <c r="S11" s="178">
        <v>0.14050000000000001</v>
      </c>
      <c r="T11" s="178">
        <v>0.14219999999999999</v>
      </c>
      <c r="U11" s="178">
        <v>0.13550000000000001</v>
      </c>
      <c r="V11" s="180">
        <f t="shared" ref="V11:V48" si="2">((E11-D11)/D11)</f>
        <v>8.5689802913453371E-3</v>
      </c>
      <c r="W11" s="180">
        <f t="shared" ref="W11:W48" si="3">((F11-E11)/E11)</f>
        <v>5.8623619371282951E-2</v>
      </c>
      <c r="X11" s="180">
        <f t="shared" ref="X11:X48" si="4">((G11-F11)/F11)</f>
        <v>-1.6853932584269701E-2</v>
      </c>
      <c r="Y11" s="180">
        <f t="shared" ref="Y11:Y48" si="5">((H11-G11)/G11)</f>
        <v>-1.0612244897959148E-2</v>
      </c>
      <c r="Z11" s="180">
        <f t="shared" ref="Z11:Z48" si="6">((I11-H11)/H11)</f>
        <v>5.7755775577557119E-3</v>
      </c>
      <c r="AA11" s="180">
        <f t="shared" ref="AA11:AA49" si="7">((J11-I11)/I11)</f>
        <v>2.3789991796554551E-2</v>
      </c>
      <c r="AB11" s="180">
        <f t="shared" ref="AB11:AB49" si="8">((K11-J11)/J11)</f>
        <v>2.8846153846153785E-2</v>
      </c>
      <c r="AC11" s="180">
        <f t="shared" ref="AC11:AC49" si="9">((L11-K11)/K11)</f>
        <v>2.4922118380062374E-2</v>
      </c>
      <c r="AD11" s="180">
        <f t="shared" ref="AD11:AD49" si="10">((M11-L11)/L11)</f>
        <v>1.5197568389057765E-2</v>
      </c>
      <c r="AE11" s="180">
        <f t="shared" ref="AE11:AE49" si="11">((N11-M11)/M11)</f>
        <v>3.5928143712574842E-2</v>
      </c>
      <c r="AF11" s="180">
        <f t="shared" ref="AF11:AF49" si="12">((O11-N11)/N11)</f>
        <v>-1.0115606936416074E-2</v>
      </c>
      <c r="AG11" s="180">
        <f t="shared" ref="AG11:AG50" si="13">((P11-O11)/O11)</f>
        <v>1.3868613138686021E-2</v>
      </c>
      <c r="AH11" s="180">
        <f t="shared" ref="AH11:AH50" si="14">((Q11-P11)/P11)</f>
        <v>-9.3592512598991776E-3</v>
      </c>
      <c r="AI11" s="180">
        <f t="shared" ref="AI11:AI50" si="15">((R11-Q11)/Q11)</f>
        <v>1.6715116279069742E-2</v>
      </c>
      <c r="AJ11" s="180">
        <f t="shared" ref="AJ11:AJ50" si="16">((S11-R11)/R11)</f>
        <v>4.2887776983560914E-3</v>
      </c>
      <c r="AK11" s="180">
        <f t="shared" ref="AK11:AK51" si="17">((T11-S11)/S11)</f>
        <v>1.2099644128113731E-2</v>
      </c>
    </row>
    <row r="12" spans="1:37" ht="26.25">
      <c r="A12" s="187" t="s">
        <v>718</v>
      </c>
      <c r="B12" s="199">
        <f t="shared" si="0"/>
        <v>1.0748306740227562E-2</v>
      </c>
      <c r="C12" s="189">
        <v>0.11600000000000001</v>
      </c>
      <c r="D12" s="178">
        <v>0.11600000000000001</v>
      </c>
      <c r="E12" s="178">
        <v>0.11700000000000001</v>
      </c>
      <c r="F12" s="178">
        <v>0.1229</v>
      </c>
      <c r="G12" s="178">
        <v>0.1246</v>
      </c>
      <c r="H12" s="178">
        <v>0.1231</v>
      </c>
      <c r="I12" s="178">
        <v>0.12330000000000001</v>
      </c>
      <c r="J12" s="178">
        <v>0.12540000000000001</v>
      </c>
      <c r="K12" s="178">
        <v>0.1293</v>
      </c>
      <c r="L12" s="178">
        <v>0.13200000000000001</v>
      </c>
      <c r="M12" s="178">
        <v>0.13300000000000001</v>
      </c>
      <c r="N12" s="178">
        <v>0.13719999999999999</v>
      </c>
      <c r="O12" s="178">
        <v>0.13639999999999999</v>
      </c>
      <c r="P12" s="178">
        <v>0.13869999999999999</v>
      </c>
      <c r="Q12" s="178">
        <v>0.13569999999999999</v>
      </c>
      <c r="R12" s="178">
        <v>0.13769999999999999</v>
      </c>
      <c r="S12" s="178">
        <v>0.1361</v>
      </c>
      <c r="T12" s="178">
        <v>0.13730000000000001</v>
      </c>
      <c r="U12" s="178">
        <v>0.1323</v>
      </c>
      <c r="V12" s="180">
        <f t="shared" si="2"/>
        <v>8.6206896551724206E-3</v>
      </c>
      <c r="W12" s="180">
        <f t="shared" si="3"/>
        <v>5.0427350427350325E-2</v>
      </c>
      <c r="X12" s="180">
        <f t="shared" si="4"/>
        <v>1.3832384052074915E-2</v>
      </c>
      <c r="Y12" s="180">
        <f t="shared" si="5"/>
        <v>-1.2038523274478342E-2</v>
      </c>
      <c r="Z12" s="180">
        <f t="shared" si="6"/>
        <v>1.6246953696182431E-3</v>
      </c>
      <c r="AA12" s="180">
        <f t="shared" si="7"/>
        <v>1.703163017031634E-2</v>
      </c>
      <c r="AB12" s="180">
        <f t="shared" si="8"/>
        <v>3.1100478468899413E-2</v>
      </c>
      <c r="AC12" s="180">
        <f t="shared" si="9"/>
        <v>2.0881670533642753E-2</v>
      </c>
      <c r="AD12" s="180">
        <f t="shared" si="10"/>
        <v>7.575757575757582E-3</v>
      </c>
      <c r="AE12" s="180">
        <f t="shared" si="11"/>
        <v>3.1578947368420915E-2</v>
      </c>
      <c r="AF12" s="180">
        <f t="shared" si="12"/>
        <v>-5.8309037900874288E-3</v>
      </c>
      <c r="AG12" s="180">
        <f t="shared" si="13"/>
        <v>1.6862170087976514E-2</v>
      </c>
      <c r="AH12" s="180">
        <f t="shared" si="14"/>
        <v>-2.1629416005767864E-2</v>
      </c>
      <c r="AI12" s="180">
        <f t="shared" si="15"/>
        <v>1.4738393515106868E-2</v>
      </c>
      <c r="AJ12" s="180">
        <f t="shared" si="16"/>
        <v>-1.1619462599854687E-2</v>
      </c>
      <c r="AK12" s="180">
        <f t="shared" si="17"/>
        <v>8.8170462894930687E-3</v>
      </c>
    </row>
    <row r="13" spans="1:37">
      <c r="A13" s="187" t="s">
        <v>664</v>
      </c>
      <c r="B13" s="199">
        <f t="shared" si="0"/>
        <v>2.4630103019880278E-2</v>
      </c>
      <c r="C13" s="189">
        <v>0.12859999999999999</v>
      </c>
      <c r="D13" s="178">
        <v>0.12859999999999999</v>
      </c>
      <c r="E13" s="178">
        <v>0.15</v>
      </c>
      <c r="F13" s="178">
        <v>0.16189999999999999</v>
      </c>
      <c r="G13" s="178">
        <v>0.1431</v>
      </c>
      <c r="H13" s="178">
        <v>0.13900000000000001</v>
      </c>
      <c r="I13" s="178">
        <v>0.1449</v>
      </c>
      <c r="J13" s="178">
        <v>0.14599999999999999</v>
      </c>
      <c r="K13" s="178">
        <v>0.15720000000000001</v>
      </c>
      <c r="L13" s="178">
        <v>0.1595</v>
      </c>
      <c r="M13" s="178">
        <v>0.159</v>
      </c>
      <c r="N13" s="178">
        <v>0.16839999999999999</v>
      </c>
      <c r="O13" s="178">
        <v>0.1583</v>
      </c>
      <c r="P13" s="178">
        <v>0.1641</v>
      </c>
      <c r="Q13" s="178">
        <v>0.1673</v>
      </c>
      <c r="R13" s="178">
        <v>0.1678</v>
      </c>
      <c r="S13" s="178">
        <v>0.1817</v>
      </c>
      <c r="T13" s="178">
        <v>0.1842</v>
      </c>
      <c r="U13" s="178">
        <v>0.15670000000000001</v>
      </c>
      <c r="V13" s="180">
        <f t="shared" si="2"/>
        <v>0.16640746500777609</v>
      </c>
      <c r="W13" s="180">
        <f t="shared" si="3"/>
        <v>7.9333333333333297E-2</v>
      </c>
      <c r="X13" s="180">
        <f t="shared" si="4"/>
        <v>-0.11612106238418768</v>
      </c>
      <c r="Y13" s="180">
        <f t="shared" si="5"/>
        <v>-2.8651292802236144E-2</v>
      </c>
      <c r="Z13" s="180">
        <f t="shared" si="6"/>
        <v>4.2446043165467538E-2</v>
      </c>
      <c r="AA13" s="180">
        <f t="shared" si="7"/>
        <v>7.5914423740509997E-3</v>
      </c>
      <c r="AB13" s="180">
        <f t="shared" si="8"/>
        <v>7.6712328767123403E-2</v>
      </c>
      <c r="AC13" s="180">
        <f t="shared" si="9"/>
        <v>1.4631043256997432E-2</v>
      </c>
      <c r="AD13" s="180">
        <f t="shared" si="10"/>
        <v>-3.134796238244517E-3</v>
      </c>
      <c r="AE13" s="180">
        <f t="shared" si="11"/>
        <v>5.9119496855345857E-2</v>
      </c>
      <c r="AF13" s="180">
        <f t="shared" si="12"/>
        <v>-5.9976247030878851E-2</v>
      </c>
      <c r="AG13" s="180">
        <f t="shared" si="13"/>
        <v>3.6639292482627921E-2</v>
      </c>
      <c r="AH13" s="180">
        <f t="shared" si="14"/>
        <v>1.950030469226087E-2</v>
      </c>
      <c r="AI13" s="180">
        <f t="shared" si="15"/>
        <v>2.9886431560071755E-3</v>
      </c>
      <c r="AJ13" s="180">
        <f t="shared" si="16"/>
        <v>8.2836710369487462E-2</v>
      </c>
      <c r="AK13" s="180">
        <f t="shared" si="17"/>
        <v>1.3758943313153561E-2</v>
      </c>
    </row>
    <row r="14" spans="1:37">
      <c r="A14" s="187" t="s">
        <v>665</v>
      </c>
      <c r="B14" s="199">
        <f t="shared" si="0"/>
        <v>1.9345506438132241E-2</v>
      </c>
      <c r="C14" s="189">
        <v>6.0299999999999999E-2</v>
      </c>
      <c r="D14" s="178">
        <v>6.0299999999999999E-2</v>
      </c>
      <c r="E14" s="178">
        <v>5.9299999999999999E-2</v>
      </c>
      <c r="F14" s="178">
        <v>6.8500000000000005E-2</v>
      </c>
      <c r="G14" s="178">
        <v>6.8500000000000005E-2</v>
      </c>
      <c r="H14" s="178">
        <v>6.8500000000000005E-2</v>
      </c>
      <c r="I14" s="178">
        <v>6.7500000000000004E-2</v>
      </c>
      <c r="J14" s="178">
        <v>6.9199999999999998E-2</v>
      </c>
      <c r="K14" s="178">
        <v>6.88E-2</v>
      </c>
      <c r="L14" s="178">
        <v>7.2700000000000001E-2</v>
      </c>
      <c r="M14" s="178">
        <v>7.0599999999999996E-2</v>
      </c>
      <c r="N14" s="178">
        <v>7.9600000000000004E-2</v>
      </c>
      <c r="O14" s="178">
        <v>7.7100000000000002E-2</v>
      </c>
      <c r="P14" s="178">
        <v>7.3499999999999996E-2</v>
      </c>
      <c r="Q14" s="178">
        <v>6.8900000000000003E-2</v>
      </c>
      <c r="R14" s="178">
        <v>7.46E-2</v>
      </c>
      <c r="S14" s="178">
        <v>7.85E-2</v>
      </c>
      <c r="T14" s="178">
        <v>7.9799999999999996E-2</v>
      </c>
      <c r="U14" s="178">
        <v>7.9699999999999993E-2</v>
      </c>
      <c r="V14" s="180">
        <f t="shared" si="2"/>
        <v>-1.6583747927031524E-2</v>
      </c>
      <c r="W14" s="180">
        <f t="shared" si="3"/>
        <v>0.15514333895446891</v>
      </c>
      <c r="X14" s="180">
        <f t="shared" si="4"/>
        <v>0</v>
      </c>
      <c r="Y14" s="180">
        <f t="shared" si="5"/>
        <v>0</v>
      </c>
      <c r="Z14" s="180">
        <f t="shared" si="6"/>
        <v>-1.4598540145985413E-2</v>
      </c>
      <c r="AA14" s="180">
        <f t="shared" si="7"/>
        <v>2.5185185185185081E-2</v>
      </c>
      <c r="AB14" s="180">
        <f t="shared" si="8"/>
        <v>-5.7803468208092136E-3</v>
      </c>
      <c r="AC14" s="180">
        <f t="shared" si="9"/>
        <v>5.6686046511627917E-2</v>
      </c>
      <c r="AD14" s="180">
        <f t="shared" si="10"/>
        <v>-2.8885832187070214E-2</v>
      </c>
      <c r="AE14" s="180">
        <f t="shared" si="11"/>
        <v>0.1274787535410766</v>
      </c>
      <c r="AF14" s="180">
        <f t="shared" si="12"/>
        <v>-3.1407035175879422E-2</v>
      </c>
      <c r="AG14" s="180">
        <f t="shared" si="13"/>
        <v>-4.6692607003891128E-2</v>
      </c>
      <c r="AH14" s="180">
        <f t="shared" si="14"/>
        <v>-6.2585034013605351E-2</v>
      </c>
      <c r="AI14" s="180">
        <f t="shared" si="15"/>
        <v>8.2728592162554376E-2</v>
      </c>
      <c r="AJ14" s="180">
        <f t="shared" si="16"/>
        <v>5.2278820375335128E-2</v>
      </c>
      <c r="AK14" s="180">
        <f t="shared" si="17"/>
        <v>1.6560509554140072E-2</v>
      </c>
    </row>
    <row r="15" spans="1:37">
      <c r="A15" s="187" t="s">
        <v>666</v>
      </c>
      <c r="B15" s="199">
        <f t="shared" si="0"/>
        <v>1.1665653949917733E-2</v>
      </c>
      <c r="C15" s="189">
        <v>9.6299999999999997E-2</v>
      </c>
      <c r="D15" s="178">
        <v>9.9000000000000005E-2</v>
      </c>
      <c r="E15" s="178">
        <v>0.1167</v>
      </c>
      <c r="F15" s="178">
        <v>0.11890000000000001</v>
      </c>
      <c r="G15" s="178">
        <v>0.1212</v>
      </c>
      <c r="H15" s="178">
        <v>0.12770000000000001</v>
      </c>
      <c r="I15" s="178">
        <v>0.1236</v>
      </c>
      <c r="J15" s="178">
        <v>0.12790000000000001</v>
      </c>
      <c r="K15" s="178">
        <v>0.13719999999999999</v>
      </c>
      <c r="L15" s="178">
        <v>0.13450000000000001</v>
      </c>
      <c r="M15" s="178">
        <v>0.13739999999999999</v>
      </c>
      <c r="N15" s="178">
        <v>0.13769999999999999</v>
      </c>
      <c r="O15" s="178">
        <v>0.13780000000000001</v>
      </c>
      <c r="P15" s="178">
        <v>0.1348</v>
      </c>
      <c r="Q15" s="178">
        <v>0.1137</v>
      </c>
      <c r="R15" s="178">
        <v>0.1129</v>
      </c>
      <c r="S15" s="178">
        <v>0.1134</v>
      </c>
      <c r="T15" s="178">
        <v>0.1153</v>
      </c>
      <c r="U15" s="178">
        <v>0.11609999999999999</v>
      </c>
      <c r="V15" s="180">
        <f t="shared" si="2"/>
        <v>0.17878787878787872</v>
      </c>
      <c r="W15" s="180">
        <f t="shared" si="3"/>
        <v>1.8851756640959789E-2</v>
      </c>
      <c r="X15" s="180">
        <f t="shared" si="4"/>
        <v>1.9343986543313679E-2</v>
      </c>
      <c r="Y15" s="180">
        <f t="shared" si="5"/>
        <v>5.3630363036303676E-2</v>
      </c>
      <c r="Z15" s="180">
        <f t="shared" si="6"/>
        <v>-3.2106499608457371E-2</v>
      </c>
      <c r="AA15" s="180">
        <f t="shared" si="7"/>
        <v>3.4789644012945084E-2</v>
      </c>
      <c r="AB15" s="180">
        <f t="shared" si="8"/>
        <v>7.271305707584029E-2</v>
      </c>
      <c r="AC15" s="180">
        <f t="shared" si="9"/>
        <v>-1.9679300291545045E-2</v>
      </c>
      <c r="AD15" s="180">
        <f t="shared" si="10"/>
        <v>2.156133828996272E-2</v>
      </c>
      <c r="AE15" s="180">
        <f t="shared" si="11"/>
        <v>2.1834061135370796E-3</v>
      </c>
      <c r="AF15" s="180">
        <f t="shared" si="12"/>
        <v>7.2621641249104394E-4</v>
      </c>
      <c r="AG15" s="180">
        <f t="shared" si="13"/>
        <v>-2.1770682148040656E-2</v>
      </c>
      <c r="AH15" s="180">
        <f t="shared" si="14"/>
        <v>-0.15652818991097928</v>
      </c>
      <c r="AI15" s="180">
        <f t="shared" si="15"/>
        <v>-7.0360598065083131E-3</v>
      </c>
      <c r="AJ15" s="180">
        <f t="shared" si="16"/>
        <v>4.4286979627989409E-3</v>
      </c>
      <c r="AK15" s="180">
        <f t="shared" si="17"/>
        <v>1.675485008818341E-2</v>
      </c>
    </row>
    <row r="16" spans="1:37">
      <c r="A16" s="187" t="s">
        <v>667</v>
      </c>
      <c r="B16" s="199">
        <f t="shared" si="0"/>
        <v>-2.8758448107943238E-3</v>
      </c>
      <c r="C16" s="189">
        <v>0.1027</v>
      </c>
      <c r="D16" s="178">
        <v>0.1027</v>
      </c>
      <c r="E16" s="178">
        <v>0.1124</v>
      </c>
      <c r="F16" s="178">
        <v>0.12620000000000001</v>
      </c>
      <c r="G16" s="178">
        <v>0.1115</v>
      </c>
      <c r="H16" s="178">
        <v>9.6299999999999997E-2</v>
      </c>
      <c r="I16" s="178">
        <v>0.1041</v>
      </c>
      <c r="J16" s="178">
        <v>0.1096</v>
      </c>
      <c r="K16" s="178">
        <v>0.1173</v>
      </c>
      <c r="L16" s="178">
        <v>0.1201</v>
      </c>
      <c r="M16" s="178">
        <v>0.113</v>
      </c>
      <c r="N16" s="178">
        <v>0.10630000000000001</v>
      </c>
      <c r="O16" s="178">
        <v>0.10639999999999999</v>
      </c>
      <c r="P16" s="178">
        <v>0.10199999999999999</v>
      </c>
      <c r="Q16" s="178">
        <v>0.1038</v>
      </c>
      <c r="R16" s="178">
        <v>0.10100000000000001</v>
      </c>
      <c r="S16" s="178">
        <v>9.9199999999999997E-2</v>
      </c>
      <c r="T16" s="178">
        <v>9.4E-2</v>
      </c>
      <c r="U16" s="178">
        <v>9.4200000000000006E-2</v>
      </c>
      <c r="V16" s="180">
        <f t="shared" si="2"/>
        <v>9.4449853943524828E-2</v>
      </c>
      <c r="W16" s="180">
        <f t="shared" si="3"/>
        <v>0.12277580071174383</v>
      </c>
      <c r="X16" s="180">
        <f t="shared" si="4"/>
        <v>-0.11648177496038038</v>
      </c>
      <c r="Y16" s="180">
        <f t="shared" si="5"/>
        <v>-0.13632286995515699</v>
      </c>
      <c r="Z16" s="180">
        <f t="shared" si="6"/>
        <v>8.0996884735202515E-2</v>
      </c>
      <c r="AA16" s="180">
        <f t="shared" si="7"/>
        <v>5.2833813640730115E-2</v>
      </c>
      <c r="AB16" s="180">
        <f t="shared" si="8"/>
        <v>7.0255474452554728E-2</v>
      </c>
      <c r="AC16" s="180">
        <f t="shared" si="9"/>
        <v>2.387041773231029E-2</v>
      </c>
      <c r="AD16" s="180">
        <f t="shared" si="10"/>
        <v>-5.9117402164862574E-2</v>
      </c>
      <c r="AE16" s="180">
        <f t="shared" si="11"/>
        <v>-5.9292035398230067E-2</v>
      </c>
      <c r="AF16" s="180">
        <f t="shared" si="12"/>
        <v>9.4073377234232347E-4</v>
      </c>
      <c r="AG16" s="180">
        <f t="shared" si="13"/>
        <v>-4.1353383458646628E-2</v>
      </c>
      <c r="AH16" s="180">
        <f t="shared" si="14"/>
        <v>1.7647058823529509E-2</v>
      </c>
      <c r="AI16" s="180">
        <f t="shared" si="15"/>
        <v>-2.6974951830443128E-2</v>
      </c>
      <c r="AJ16" s="180">
        <f t="shared" si="16"/>
        <v>-1.7821782178217917E-2</v>
      </c>
      <c r="AK16" s="180">
        <f t="shared" si="17"/>
        <v>-5.2419354838709645E-2</v>
      </c>
    </row>
    <row r="17" spans="1:37">
      <c r="A17" s="187" t="s">
        <v>668</v>
      </c>
      <c r="B17" s="199">
        <f t="shared" si="0"/>
        <v>7.139486175856918E-3</v>
      </c>
      <c r="C17" s="189">
        <v>0.1227</v>
      </c>
      <c r="D17" s="178">
        <v>0.12790000000000001</v>
      </c>
      <c r="E17" s="178">
        <v>0.12989999999999999</v>
      </c>
      <c r="F17" s="178">
        <v>0.1341</v>
      </c>
      <c r="G17" s="178">
        <v>0.1401</v>
      </c>
      <c r="H17" s="178">
        <v>0.13589999999999999</v>
      </c>
      <c r="I17" s="178">
        <v>0.1381</v>
      </c>
      <c r="J17" s="178">
        <v>0.13700000000000001</v>
      </c>
      <c r="K17" s="178">
        <v>0.1406</v>
      </c>
      <c r="L17" s="178">
        <v>0.13950000000000001</v>
      </c>
      <c r="M17" s="178">
        <v>0.14410000000000001</v>
      </c>
      <c r="N17" s="178">
        <v>0.14319999999999999</v>
      </c>
      <c r="O17" s="178">
        <v>0.14929999999999999</v>
      </c>
      <c r="P17" s="178">
        <v>0.1489</v>
      </c>
      <c r="Q17" s="178">
        <v>0.14349999999999999</v>
      </c>
      <c r="R17" s="178">
        <v>0.14399999999999999</v>
      </c>
      <c r="S17" s="178">
        <v>0.1431</v>
      </c>
      <c r="T17" s="178">
        <v>0.14269999999999999</v>
      </c>
      <c r="U17" s="178">
        <v>0.13880000000000001</v>
      </c>
      <c r="V17" s="180">
        <f t="shared" si="2"/>
        <v>1.5637216575449364E-2</v>
      </c>
      <c r="W17" s="180">
        <f t="shared" si="3"/>
        <v>3.2332563510392681E-2</v>
      </c>
      <c r="X17" s="180">
        <f t="shared" si="4"/>
        <v>4.474272930648774E-2</v>
      </c>
      <c r="Y17" s="180">
        <f t="shared" si="5"/>
        <v>-2.9978586723768803E-2</v>
      </c>
      <c r="Z17" s="180">
        <f t="shared" si="6"/>
        <v>1.6188373804267901E-2</v>
      </c>
      <c r="AA17" s="180">
        <f t="shared" si="7"/>
        <v>-7.9652425778420702E-3</v>
      </c>
      <c r="AB17" s="180">
        <f t="shared" si="8"/>
        <v>2.6277372262773664E-2</v>
      </c>
      <c r="AC17" s="180">
        <f t="shared" si="9"/>
        <v>-7.82361308677091E-3</v>
      </c>
      <c r="AD17" s="180">
        <f t="shared" si="10"/>
        <v>3.2974910394265179E-2</v>
      </c>
      <c r="AE17" s="180">
        <f t="shared" si="11"/>
        <v>-6.2456627342124347E-3</v>
      </c>
      <c r="AF17" s="180">
        <f t="shared" si="12"/>
        <v>4.2597765363128454E-2</v>
      </c>
      <c r="AG17" s="180">
        <f t="shared" si="13"/>
        <v>-2.6791694574680759E-3</v>
      </c>
      <c r="AH17" s="180">
        <f t="shared" si="14"/>
        <v>-3.6265950302216361E-2</v>
      </c>
      <c r="AI17" s="180">
        <f t="shared" si="15"/>
        <v>3.4843205574912927E-3</v>
      </c>
      <c r="AJ17" s="180">
        <f t="shared" si="16"/>
        <v>-6.2499999999998902E-3</v>
      </c>
      <c r="AK17" s="180">
        <f t="shared" si="17"/>
        <v>-2.7952480782670263E-3</v>
      </c>
    </row>
    <row r="18" spans="1:37">
      <c r="A18" s="187" t="s">
        <v>669</v>
      </c>
      <c r="B18" s="199">
        <f t="shared" si="0"/>
        <v>2.5865082065255618E-2</v>
      </c>
      <c r="C18" s="189">
        <v>6.5199999999999994E-2</v>
      </c>
      <c r="D18" s="178">
        <v>6.5199999999999994E-2</v>
      </c>
      <c r="E18" s="178">
        <v>6.3899999999999998E-2</v>
      </c>
      <c r="F18" s="178">
        <v>6.7000000000000004E-2</v>
      </c>
      <c r="G18" s="178">
        <v>7.1199999999999999E-2</v>
      </c>
      <c r="H18" s="178">
        <v>6.9599999999999995E-2</v>
      </c>
      <c r="I18" s="178">
        <v>6.9500000000000006E-2</v>
      </c>
      <c r="J18" s="178">
        <v>7.1099999999999997E-2</v>
      </c>
      <c r="K18" s="178">
        <v>7.0400000000000004E-2</v>
      </c>
      <c r="L18" s="178">
        <v>7.6300000000000007E-2</v>
      </c>
      <c r="M18" s="178">
        <v>7.7100000000000002E-2</v>
      </c>
      <c r="N18" s="178">
        <v>7.9399999999999998E-2</v>
      </c>
      <c r="O18" s="178">
        <v>9.9400000000000002E-2</v>
      </c>
      <c r="P18" s="178">
        <v>0.1007</v>
      </c>
      <c r="Q18" s="178">
        <v>9.6699999999999994E-2</v>
      </c>
      <c r="R18" s="178">
        <v>9.8199999999999996E-2</v>
      </c>
      <c r="S18" s="178">
        <v>9.5100000000000004E-2</v>
      </c>
      <c r="T18" s="178">
        <v>9.5100000000000004E-2</v>
      </c>
      <c r="U18" s="178">
        <v>9.35E-2</v>
      </c>
      <c r="V18" s="180">
        <f t="shared" si="2"/>
        <v>-1.99386503067484E-2</v>
      </c>
      <c r="W18" s="180">
        <f t="shared" si="3"/>
        <v>4.8513302034428885E-2</v>
      </c>
      <c r="X18" s="180">
        <f t="shared" si="4"/>
        <v>6.268656716417903E-2</v>
      </c>
      <c r="Y18" s="180">
        <f t="shared" si="5"/>
        <v>-2.2471910112359609E-2</v>
      </c>
      <c r="Z18" s="180">
        <f t="shared" si="6"/>
        <v>-1.4367816091952442E-3</v>
      </c>
      <c r="AA18" s="180">
        <f t="shared" si="7"/>
        <v>2.3021582733812808E-2</v>
      </c>
      <c r="AB18" s="180">
        <f t="shared" si="8"/>
        <v>-9.8452883263008759E-3</v>
      </c>
      <c r="AC18" s="180">
        <f t="shared" si="9"/>
        <v>8.3806818181818218E-2</v>
      </c>
      <c r="AD18" s="180">
        <f t="shared" si="10"/>
        <v>1.0484927916120513E-2</v>
      </c>
      <c r="AE18" s="180">
        <f t="shared" si="11"/>
        <v>2.9831387808041458E-2</v>
      </c>
      <c r="AF18" s="180">
        <f t="shared" si="12"/>
        <v>0.25188916876574313</v>
      </c>
      <c r="AG18" s="180">
        <f t="shared" si="13"/>
        <v>1.3078470824949654E-2</v>
      </c>
      <c r="AH18" s="180">
        <f t="shared" si="14"/>
        <v>-3.9721946375372429E-2</v>
      </c>
      <c r="AI18" s="180">
        <f t="shared" si="15"/>
        <v>1.5511892450879023E-2</v>
      </c>
      <c r="AJ18" s="180">
        <f t="shared" si="16"/>
        <v>-3.1568228105906232E-2</v>
      </c>
      <c r="AK18" s="180">
        <f t="shared" si="17"/>
        <v>0</v>
      </c>
    </row>
    <row r="19" spans="1:37">
      <c r="A19" s="187" t="s">
        <v>670</v>
      </c>
      <c r="B19" s="199">
        <f t="shared" si="0"/>
        <v>1.2105556686709686E-2</v>
      </c>
      <c r="C19" s="189">
        <v>0.16900000000000001</v>
      </c>
      <c r="D19" s="178">
        <v>0.16900000000000001</v>
      </c>
      <c r="E19" s="178">
        <v>0.15590000000000001</v>
      </c>
      <c r="F19" s="178">
        <v>0.17910000000000001</v>
      </c>
      <c r="G19" s="178">
        <v>0.1789</v>
      </c>
      <c r="H19" s="178">
        <v>0.16350000000000001</v>
      </c>
      <c r="I19" s="178">
        <v>0.15890000000000001</v>
      </c>
      <c r="J19" s="178">
        <v>0.16289999999999999</v>
      </c>
      <c r="K19" s="178">
        <v>0.15840000000000001</v>
      </c>
      <c r="L19" s="178">
        <v>0.17549999999999999</v>
      </c>
      <c r="M19" s="178">
        <v>0.185</v>
      </c>
      <c r="N19" s="178">
        <v>0.19539999999999999</v>
      </c>
      <c r="O19" s="178">
        <v>0.1951</v>
      </c>
      <c r="P19" s="178">
        <v>0.2026</v>
      </c>
      <c r="Q19" s="178">
        <v>0.20080000000000001</v>
      </c>
      <c r="R19" s="178">
        <v>0.20849999999999999</v>
      </c>
      <c r="S19" s="178">
        <v>0.19700000000000001</v>
      </c>
      <c r="T19" s="178">
        <v>0.1991</v>
      </c>
      <c r="U19" s="178">
        <v>0.1883</v>
      </c>
      <c r="V19" s="180">
        <f t="shared" si="2"/>
        <v>-7.7514792899408283E-2</v>
      </c>
      <c r="W19" s="180">
        <f t="shared" si="3"/>
        <v>0.14881334188582424</v>
      </c>
      <c r="X19" s="180">
        <f t="shared" si="4"/>
        <v>-1.1166945840312993E-3</v>
      </c>
      <c r="Y19" s="180">
        <f t="shared" si="5"/>
        <v>-8.6081609837898254E-2</v>
      </c>
      <c r="Z19" s="180">
        <f t="shared" si="6"/>
        <v>-2.8134556574923503E-2</v>
      </c>
      <c r="AA19" s="180">
        <f t="shared" si="7"/>
        <v>2.5173064820641758E-2</v>
      </c>
      <c r="AB19" s="180">
        <f t="shared" si="8"/>
        <v>-2.762430939226505E-2</v>
      </c>
      <c r="AC19" s="180">
        <f t="shared" si="9"/>
        <v>0.1079545454545453</v>
      </c>
      <c r="AD19" s="180">
        <f t="shared" si="10"/>
        <v>5.4131054131054179E-2</v>
      </c>
      <c r="AE19" s="180">
        <f t="shared" si="11"/>
        <v>5.6216216216216176E-2</v>
      </c>
      <c r="AF19" s="180">
        <f t="shared" si="12"/>
        <v>-1.5353121801432688E-3</v>
      </c>
      <c r="AG19" s="180">
        <f t="shared" si="13"/>
        <v>3.8441824705279376E-2</v>
      </c>
      <c r="AH19" s="180">
        <f t="shared" si="14"/>
        <v>-8.8845014807502273E-3</v>
      </c>
      <c r="AI19" s="180">
        <f t="shared" si="15"/>
        <v>3.8346613545816657E-2</v>
      </c>
      <c r="AJ19" s="180">
        <f t="shared" si="16"/>
        <v>-5.5155875299760113E-2</v>
      </c>
      <c r="AK19" s="180">
        <f t="shared" si="17"/>
        <v>1.0659898477157313E-2</v>
      </c>
    </row>
    <row r="20" spans="1:37">
      <c r="A20" s="187" t="s">
        <v>671</v>
      </c>
      <c r="B20" s="199">
        <f t="shared" si="0"/>
        <v>2.0616446448401736E-2</v>
      </c>
      <c r="C20" s="189">
        <v>0.09</v>
      </c>
      <c r="D20" s="178">
        <v>0.09</v>
      </c>
      <c r="E20" s="178">
        <v>9.5699999999999993E-2</v>
      </c>
      <c r="F20" s="178">
        <v>0.10050000000000001</v>
      </c>
      <c r="G20" s="178">
        <v>0.1055</v>
      </c>
      <c r="H20" s="178">
        <v>9.4200000000000006E-2</v>
      </c>
      <c r="I20" s="178">
        <v>9.7500000000000003E-2</v>
      </c>
      <c r="J20" s="178">
        <v>9.5899999999999999E-2</v>
      </c>
      <c r="K20" s="178">
        <v>0.10249999999999999</v>
      </c>
      <c r="L20" s="178">
        <v>0.1003</v>
      </c>
      <c r="M20" s="178">
        <v>0.1065</v>
      </c>
      <c r="N20" s="178">
        <v>0.1072</v>
      </c>
      <c r="O20" s="178">
        <v>0.11700000000000001</v>
      </c>
      <c r="P20" s="178">
        <v>0.1193</v>
      </c>
      <c r="Q20" s="178">
        <v>0.12039999999999999</v>
      </c>
      <c r="R20" s="178">
        <v>0.1216</v>
      </c>
      <c r="S20" s="178">
        <v>0.1211</v>
      </c>
      <c r="T20" s="178">
        <v>0.1227</v>
      </c>
      <c r="U20" s="178">
        <v>0.1196</v>
      </c>
      <c r="V20" s="180">
        <f t="shared" si="2"/>
        <v>6.3333333333333297E-2</v>
      </c>
      <c r="W20" s="180">
        <f t="shared" si="3"/>
        <v>5.0156739811912363E-2</v>
      </c>
      <c r="X20" s="180">
        <f t="shared" si="4"/>
        <v>4.9751243781094433E-2</v>
      </c>
      <c r="Y20" s="180">
        <f t="shared" si="5"/>
        <v>-0.10710900473933641</v>
      </c>
      <c r="Z20" s="180">
        <f t="shared" si="6"/>
        <v>3.5031847133757933E-2</v>
      </c>
      <c r="AA20" s="180">
        <f t="shared" si="7"/>
        <v>-1.6410256410256452E-2</v>
      </c>
      <c r="AB20" s="180">
        <f t="shared" si="8"/>
        <v>6.8821689259645408E-2</v>
      </c>
      <c r="AC20" s="180">
        <f t="shared" si="9"/>
        <v>-2.1463414634146281E-2</v>
      </c>
      <c r="AD20" s="180">
        <f t="shared" si="10"/>
        <v>6.1814556331006951E-2</v>
      </c>
      <c r="AE20" s="180">
        <f t="shared" si="11"/>
        <v>6.5727699530517009E-3</v>
      </c>
      <c r="AF20" s="180">
        <f t="shared" si="12"/>
        <v>9.1417910447761222E-2</v>
      </c>
      <c r="AG20" s="180">
        <f t="shared" si="13"/>
        <v>1.9658119658119626E-2</v>
      </c>
      <c r="AH20" s="180">
        <f t="shared" si="14"/>
        <v>9.2204526404022612E-3</v>
      </c>
      <c r="AI20" s="180">
        <f t="shared" si="15"/>
        <v>9.9667774086379286E-3</v>
      </c>
      <c r="AJ20" s="180">
        <f t="shared" si="16"/>
        <v>-4.1118421052631611E-3</v>
      </c>
      <c r="AK20" s="180">
        <f t="shared" si="17"/>
        <v>1.3212221304706888E-2</v>
      </c>
    </row>
    <row r="21" spans="1:37">
      <c r="A21" s="187" t="s">
        <v>485</v>
      </c>
      <c r="B21" s="199">
        <f t="shared" si="0"/>
        <v>3.1584765262496588E-2</v>
      </c>
      <c r="C21" s="189">
        <v>0.1152</v>
      </c>
      <c r="D21" s="178">
        <v>0.1152</v>
      </c>
      <c r="E21" s="178">
        <v>0.1124</v>
      </c>
      <c r="F21" s="178">
        <v>0.12770000000000001</v>
      </c>
      <c r="G21" s="178">
        <v>0.12939999999999999</v>
      </c>
      <c r="H21" s="178">
        <v>0.1381</v>
      </c>
      <c r="I21" s="178">
        <v>0.14169999999999999</v>
      </c>
      <c r="J21" s="178">
        <v>0.1492</v>
      </c>
      <c r="K21" s="178">
        <v>0.15970000000000001</v>
      </c>
      <c r="L21" s="178">
        <v>0.16839999999999999</v>
      </c>
      <c r="M21" s="178">
        <v>0.17660000000000001</v>
      </c>
      <c r="N21" s="178">
        <v>0.1789</v>
      </c>
      <c r="O21" s="178">
        <v>0.17519999999999999</v>
      </c>
      <c r="P21" s="178">
        <v>0.1787</v>
      </c>
      <c r="Q21" s="178">
        <v>0.17019999999999999</v>
      </c>
      <c r="R21" s="178">
        <v>0.18609999999999999</v>
      </c>
      <c r="S21" s="178">
        <v>0.18149999999999999</v>
      </c>
      <c r="T21" s="178">
        <v>0.18640000000000001</v>
      </c>
      <c r="U21" s="178">
        <v>0.17180000000000001</v>
      </c>
      <c r="V21" s="180">
        <f t="shared" si="2"/>
        <v>-2.4305555555555528E-2</v>
      </c>
      <c r="W21" s="180">
        <f t="shared" si="3"/>
        <v>0.1361209964412812</v>
      </c>
      <c r="X21" s="180">
        <f t="shared" si="4"/>
        <v>1.3312451057165067E-2</v>
      </c>
      <c r="Y21" s="180">
        <f t="shared" si="5"/>
        <v>6.7233384853168585E-2</v>
      </c>
      <c r="Z21" s="180">
        <f t="shared" si="6"/>
        <v>2.6068066618392411E-2</v>
      </c>
      <c r="AA21" s="180">
        <f t="shared" si="7"/>
        <v>5.2928722653493347E-2</v>
      </c>
      <c r="AB21" s="180">
        <f t="shared" si="8"/>
        <v>7.0375335120643492E-2</v>
      </c>
      <c r="AC21" s="180">
        <f t="shared" si="9"/>
        <v>5.4477144646211555E-2</v>
      </c>
      <c r="AD21" s="180">
        <f t="shared" si="10"/>
        <v>4.8693586698337371E-2</v>
      </c>
      <c r="AE21" s="180">
        <f t="shared" si="11"/>
        <v>1.3023782559456378E-2</v>
      </c>
      <c r="AF21" s="180">
        <f t="shared" si="12"/>
        <v>-2.068194522079379E-2</v>
      </c>
      <c r="AG21" s="180">
        <f t="shared" si="13"/>
        <v>1.9977168949771709E-2</v>
      </c>
      <c r="AH21" s="180">
        <f t="shared" si="14"/>
        <v>-4.756575265808622E-2</v>
      </c>
      <c r="AI21" s="180">
        <f t="shared" si="15"/>
        <v>9.3419506462984719E-2</v>
      </c>
      <c r="AJ21" s="180">
        <f t="shared" si="16"/>
        <v>-2.4717893605588358E-2</v>
      </c>
      <c r="AK21" s="180">
        <f t="shared" si="17"/>
        <v>2.6997245179063448E-2</v>
      </c>
    </row>
    <row r="22" spans="1:37">
      <c r="A22" s="187" t="s">
        <v>672</v>
      </c>
      <c r="B22" s="199">
        <f t="shared" si="0"/>
        <v>1.1920200125753368E-2</v>
      </c>
      <c r="C22" s="189">
        <v>9.2399999999999996E-2</v>
      </c>
      <c r="D22" s="178">
        <v>9.2399999999999996E-2</v>
      </c>
      <c r="E22" s="178">
        <v>9.1399999999999995E-2</v>
      </c>
      <c r="F22" s="178">
        <v>9.0999999999999998E-2</v>
      </c>
      <c r="G22" s="178">
        <v>9.0800000000000006E-2</v>
      </c>
      <c r="H22" s="178">
        <v>9.0800000000000006E-2</v>
      </c>
      <c r="I22" s="178">
        <v>9.4E-2</v>
      </c>
      <c r="J22" s="178">
        <v>9.9500000000000005E-2</v>
      </c>
      <c r="K22" s="178">
        <v>9.9400000000000002E-2</v>
      </c>
      <c r="L22" s="178">
        <v>0.1017</v>
      </c>
      <c r="M22" s="178">
        <v>9.8599999999999993E-2</v>
      </c>
      <c r="N22" s="178">
        <v>0.107</v>
      </c>
      <c r="O22" s="178">
        <v>0.1051</v>
      </c>
      <c r="P22" s="178">
        <v>0.1105</v>
      </c>
      <c r="Q22" s="178">
        <v>0.10639999999999999</v>
      </c>
      <c r="R22" s="178">
        <v>0.1094</v>
      </c>
      <c r="S22" s="178">
        <v>0.1067</v>
      </c>
      <c r="T22" s="178">
        <v>0.11070000000000001</v>
      </c>
      <c r="U22" s="178">
        <v>0.1087</v>
      </c>
      <c r="V22" s="180">
        <f t="shared" si="2"/>
        <v>-1.0822510822510832E-2</v>
      </c>
      <c r="W22" s="180">
        <f t="shared" si="3"/>
        <v>-4.3763676148796237E-3</v>
      </c>
      <c r="X22" s="180">
        <f t="shared" si="4"/>
        <v>-2.1978021978021085E-3</v>
      </c>
      <c r="Y22" s="180">
        <f t="shared" si="5"/>
        <v>0</v>
      </c>
      <c r="Z22" s="180">
        <f t="shared" si="6"/>
        <v>3.5242290748898619E-2</v>
      </c>
      <c r="AA22" s="180">
        <f t="shared" si="7"/>
        <v>5.851063829787239E-2</v>
      </c>
      <c r="AB22" s="180">
        <f t="shared" si="8"/>
        <v>-1.0050251256281694E-3</v>
      </c>
      <c r="AC22" s="180">
        <f t="shared" si="9"/>
        <v>2.3138832997987892E-2</v>
      </c>
      <c r="AD22" s="180">
        <f t="shared" si="10"/>
        <v>-3.0481809242871246E-2</v>
      </c>
      <c r="AE22" s="180">
        <f t="shared" si="11"/>
        <v>8.5192697768762732E-2</v>
      </c>
      <c r="AF22" s="180">
        <f t="shared" si="12"/>
        <v>-1.7757009345794383E-2</v>
      </c>
      <c r="AG22" s="180">
        <f t="shared" si="13"/>
        <v>5.137963843958137E-2</v>
      </c>
      <c r="AH22" s="180">
        <f t="shared" si="14"/>
        <v>-3.7104072398190101E-2</v>
      </c>
      <c r="AI22" s="180">
        <f t="shared" si="15"/>
        <v>2.8195488721804537E-2</v>
      </c>
      <c r="AJ22" s="180">
        <f t="shared" si="16"/>
        <v>-2.4680073126142541E-2</v>
      </c>
      <c r="AK22" s="180">
        <f t="shared" si="17"/>
        <v>3.7488284910965355E-2</v>
      </c>
    </row>
    <row r="23" spans="1:37">
      <c r="A23" s="187" t="s">
        <v>673</v>
      </c>
      <c r="B23" s="199">
        <f t="shared" si="0"/>
        <v>1.6604295706276237E-2</v>
      </c>
      <c r="C23" s="189">
        <v>7.6100000000000001E-2</v>
      </c>
      <c r="D23" s="178">
        <v>7.9299999999999995E-2</v>
      </c>
      <c r="E23" s="178">
        <v>7.9799999999999996E-2</v>
      </c>
      <c r="F23" s="178">
        <v>9.6100000000000005E-2</v>
      </c>
      <c r="G23" s="178">
        <v>9.35E-2</v>
      </c>
      <c r="H23" s="178">
        <v>9.3200000000000005E-2</v>
      </c>
      <c r="I23" s="178">
        <v>9.3399999999999997E-2</v>
      </c>
      <c r="J23" s="178">
        <v>9.2999999999999999E-2</v>
      </c>
      <c r="K23" s="178">
        <v>9.1800000000000007E-2</v>
      </c>
      <c r="L23" s="178">
        <v>9.2499999999999999E-2</v>
      </c>
      <c r="M23" s="178">
        <v>9.6500000000000002E-2</v>
      </c>
      <c r="N23" s="178">
        <v>0.11</v>
      </c>
      <c r="O23" s="178">
        <v>0.1091</v>
      </c>
      <c r="P23" s="178">
        <v>0.106</v>
      </c>
      <c r="Q23" s="178">
        <v>0.1004</v>
      </c>
      <c r="R23" s="178">
        <v>0.1013</v>
      </c>
      <c r="S23" s="178">
        <v>0.1008</v>
      </c>
      <c r="T23" s="178">
        <v>0.1003</v>
      </c>
      <c r="U23" s="178">
        <v>0.1002</v>
      </c>
      <c r="V23" s="180">
        <f t="shared" si="2"/>
        <v>6.3051702395964752E-3</v>
      </c>
      <c r="W23" s="180">
        <f t="shared" si="3"/>
        <v>0.20426065162907281</v>
      </c>
      <c r="X23" s="180">
        <f t="shared" si="4"/>
        <v>-2.7055150884495369E-2</v>
      </c>
      <c r="Y23" s="180">
        <f t="shared" si="5"/>
        <v>-3.208556149732564E-3</v>
      </c>
      <c r="Z23" s="180">
        <f t="shared" si="6"/>
        <v>2.1459227467810283E-3</v>
      </c>
      <c r="AA23" s="180">
        <f t="shared" si="7"/>
        <v>-4.2826552462526509E-3</v>
      </c>
      <c r="AB23" s="180">
        <f t="shared" si="8"/>
        <v>-1.2903225806451535E-2</v>
      </c>
      <c r="AC23" s="180">
        <f t="shared" si="9"/>
        <v>7.6252723311546E-3</v>
      </c>
      <c r="AD23" s="180">
        <f t="shared" si="10"/>
        <v>4.324324324324328E-2</v>
      </c>
      <c r="AE23" s="180">
        <f t="shared" si="11"/>
        <v>0.13989637305699479</v>
      </c>
      <c r="AF23" s="180">
        <f t="shared" si="12"/>
        <v>-8.1818181818181634E-3</v>
      </c>
      <c r="AG23" s="180">
        <f t="shared" si="13"/>
        <v>-2.8414298808432679E-2</v>
      </c>
      <c r="AH23" s="180">
        <f t="shared" si="14"/>
        <v>-5.283018867924523E-2</v>
      </c>
      <c r="AI23" s="180">
        <f t="shared" si="15"/>
        <v>8.9641434262948006E-3</v>
      </c>
      <c r="AJ23" s="180">
        <f t="shared" si="16"/>
        <v>-4.9358341559723636E-3</v>
      </c>
      <c r="AK23" s="180">
        <f t="shared" si="17"/>
        <v>-4.9603174603174644E-3</v>
      </c>
    </row>
    <row r="24" spans="1:37">
      <c r="A24" s="187" t="s">
        <v>674</v>
      </c>
      <c r="B24" s="199">
        <f>AVERAGE(AB24:AK24)</f>
        <v>6.8148678198665493E-3</v>
      </c>
      <c r="C24" s="190" t="s">
        <v>696</v>
      </c>
      <c r="D24" s="186" t="s">
        <v>696</v>
      </c>
      <c r="E24" s="186" t="s">
        <v>696</v>
      </c>
      <c r="F24" s="186" t="s">
        <v>696</v>
      </c>
      <c r="G24" s="186" t="s">
        <v>696</v>
      </c>
      <c r="H24" s="186" t="s">
        <v>696</v>
      </c>
      <c r="I24" s="186" t="s">
        <v>696</v>
      </c>
      <c r="J24" s="178">
        <v>0.13869999999999999</v>
      </c>
      <c r="K24" s="178">
        <v>0.13969999999999999</v>
      </c>
      <c r="L24" s="178">
        <v>0.14119999999999999</v>
      </c>
      <c r="M24" s="178">
        <v>0.14449999999999999</v>
      </c>
      <c r="N24" s="178">
        <v>0.1525</v>
      </c>
      <c r="O24" s="178">
        <v>0.14979999999999999</v>
      </c>
      <c r="P24" s="178">
        <v>0.15010000000000001</v>
      </c>
      <c r="Q24" s="178">
        <v>0.15390000000000001</v>
      </c>
      <c r="R24" s="178">
        <v>0.14680000000000001</v>
      </c>
      <c r="S24" s="178">
        <v>0.1507</v>
      </c>
      <c r="T24" s="178">
        <v>0.1479</v>
      </c>
      <c r="U24" s="178">
        <v>0.14419999999999999</v>
      </c>
      <c r="V24" s="180"/>
      <c r="W24" s="180"/>
      <c r="X24" s="180"/>
      <c r="Y24" s="180"/>
      <c r="Z24" s="180"/>
      <c r="AA24" s="180"/>
      <c r="AB24" s="180">
        <f t="shared" si="8"/>
        <v>7.2098053352559546E-3</v>
      </c>
      <c r="AC24" s="180">
        <f t="shared" si="9"/>
        <v>1.0737294201861142E-2</v>
      </c>
      <c r="AD24" s="180">
        <f t="shared" si="10"/>
        <v>2.3371104815864005E-2</v>
      </c>
      <c r="AE24" s="180">
        <f t="shared" si="11"/>
        <v>5.5363321799308009E-2</v>
      </c>
      <c r="AF24" s="180">
        <f t="shared" si="12"/>
        <v>-1.7704918032786936E-2</v>
      </c>
      <c r="AG24" s="180">
        <f t="shared" si="13"/>
        <v>2.0026702269694426E-3</v>
      </c>
      <c r="AH24" s="180">
        <f t="shared" si="14"/>
        <v>2.5316455696202514E-2</v>
      </c>
      <c r="AI24" s="180">
        <f t="shared" si="15"/>
        <v>-4.6133853151396974E-2</v>
      </c>
      <c r="AJ24" s="180">
        <f t="shared" si="16"/>
        <v>2.6566757493187917E-2</v>
      </c>
      <c r="AK24" s="180">
        <f t="shared" si="17"/>
        <v>-1.857996018579958E-2</v>
      </c>
    </row>
    <row r="25" spans="1:37">
      <c r="A25" s="187" t="s">
        <v>675</v>
      </c>
      <c r="B25" s="199">
        <f t="shared" ref="B25:B40" si="18">AVERAGE(V25:AK25)</f>
        <v>1.2615200379940027E-2</v>
      </c>
      <c r="C25" s="189">
        <v>0.13489999999999999</v>
      </c>
      <c r="D25" s="178">
        <v>0.13489999999999999</v>
      </c>
      <c r="E25" s="178">
        <v>0.15279999999999999</v>
      </c>
      <c r="F25" s="178">
        <v>0.1754</v>
      </c>
      <c r="G25" s="178">
        <v>0.1336</v>
      </c>
      <c r="H25" s="178">
        <v>0.1409</v>
      </c>
      <c r="I25" s="178">
        <v>0.15970000000000001</v>
      </c>
      <c r="J25" s="178">
        <v>0.16900000000000001</v>
      </c>
      <c r="K25" s="178">
        <v>0.1731</v>
      </c>
      <c r="L25" s="178">
        <v>0.20349999999999999</v>
      </c>
      <c r="M25" s="178">
        <v>0.23380000000000001</v>
      </c>
      <c r="N25" s="178">
        <v>0.2414</v>
      </c>
      <c r="O25" s="178">
        <v>0.22770000000000001</v>
      </c>
      <c r="P25" s="178">
        <v>0.20280000000000001</v>
      </c>
      <c r="Q25" s="178">
        <v>0.18609999999999999</v>
      </c>
      <c r="R25" s="178">
        <v>0.1915</v>
      </c>
      <c r="S25" s="178">
        <v>0.15740000000000001</v>
      </c>
      <c r="T25" s="178">
        <v>0.14630000000000001</v>
      </c>
      <c r="U25" s="178">
        <v>0.11940000000000001</v>
      </c>
      <c r="V25" s="180">
        <f t="shared" si="2"/>
        <v>0.13269088213491476</v>
      </c>
      <c r="W25" s="180">
        <f t="shared" si="3"/>
        <v>0.14790575916230372</v>
      </c>
      <c r="X25" s="180">
        <f t="shared" si="4"/>
        <v>-0.23831242873432157</v>
      </c>
      <c r="Y25" s="180">
        <f t="shared" si="5"/>
        <v>5.4640718562874259E-2</v>
      </c>
      <c r="Z25" s="180">
        <f t="shared" si="6"/>
        <v>0.13342796309439328</v>
      </c>
      <c r="AA25" s="180">
        <f t="shared" si="7"/>
        <v>5.8234189104571087E-2</v>
      </c>
      <c r="AB25" s="180">
        <f t="shared" si="8"/>
        <v>2.4260355029585751E-2</v>
      </c>
      <c r="AC25" s="180">
        <f t="shared" si="9"/>
        <v>0.1756210283073367</v>
      </c>
      <c r="AD25" s="180">
        <f t="shared" si="10"/>
        <v>0.14889434889434902</v>
      </c>
      <c r="AE25" s="180">
        <f t="shared" si="11"/>
        <v>3.2506415739948655E-2</v>
      </c>
      <c r="AF25" s="180">
        <f t="shared" si="12"/>
        <v>-5.6752278376139144E-2</v>
      </c>
      <c r="AG25" s="180">
        <f t="shared" si="13"/>
        <v>-0.10935441370223981</v>
      </c>
      <c r="AH25" s="180">
        <f t="shared" si="14"/>
        <v>-8.2347140039447833E-2</v>
      </c>
      <c r="AI25" s="180">
        <f t="shared" si="15"/>
        <v>2.9016657710908202E-2</v>
      </c>
      <c r="AJ25" s="180">
        <f t="shared" si="16"/>
        <v>-0.17806788511749341</v>
      </c>
      <c r="AK25" s="180">
        <f t="shared" si="17"/>
        <v>-7.0520965692503157E-2</v>
      </c>
    </row>
    <row r="26" spans="1:37">
      <c r="A26" s="187" t="s">
        <v>676</v>
      </c>
      <c r="B26" s="199">
        <f t="shared" si="18"/>
        <v>3.4159254434861432E-2</v>
      </c>
      <c r="C26" s="189">
        <v>6.9500000000000006E-2</v>
      </c>
      <c r="D26" s="178">
        <v>6.9500000000000006E-2</v>
      </c>
      <c r="E26" s="178">
        <v>8.0199999999999994E-2</v>
      </c>
      <c r="F26" s="178">
        <v>9.5500000000000002E-2</v>
      </c>
      <c r="G26" s="178">
        <v>9.5699999999999993E-2</v>
      </c>
      <c r="H26" s="178">
        <v>9.5899999999999999E-2</v>
      </c>
      <c r="I26" s="178">
        <v>9.5399999999999999E-2</v>
      </c>
      <c r="J26" s="178">
        <v>9.5299999999999996E-2</v>
      </c>
      <c r="K26" s="178">
        <v>9.5699999999999993E-2</v>
      </c>
      <c r="L26" s="178">
        <v>0.11</v>
      </c>
      <c r="M26" s="178">
        <v>0.1143</v>
      </c>
      <c r="N26" s="178">
        <v>9.5500000000000002E-2</v>
      </c>
      <c r="O26" s="178">
        <v>9.64E-2</v>
      </c>
      <c r="P26" s="178">
        <v>8.5300000000000001E-2</v>
      </c>
      <c r="Q26" s="178">
        <v>8.5999999999999993E-2</v>
      </c>
      <c r="R26" s="178">
        <v>8.5400000000000004E-2</v>
      </c>
      <c r="S26" s="178">
        <v>0.10829999999999999</v>
      </c>
      <c r="T26" s="178">
        <v>0.1096</v>
      </c>
      <c r="U26" s="178">
        <v>0.1077</v>
      </c>
      <c r="V26" s="180">
        <f t="shared" si="2"/>
        <v>0.15395683453237391</v>
      </c>
      <c r="W26" s="180">
        <f t="shared" si="3"/>
        <v>0.19077306733167093</v>
      </c>
      <c r="X26" s="180">
        <f t="shared" si="4"/>
        <v>2.0942408376962499E-3</v>
      </c>
      <c r="Y26" s="180">
        <f t="shared" si="5"/>
        <v>2.0898641588297361E-3</v>
      </c>
      <c r="Z26" s="180">
        <f t="shared" si="6"/>
        <v>-5.213764337851934E-3</v>
      </c>
      <c r="AA26" s="180">
        <f t="shared" si="7"/>
        <v>-1.0482180293501348E-3</v>
      </c>
      <c r="AB26" s="180">
        <f t="shared" si="8"/>
        <v>4.1972717733472992E-3</v>
      </c>
      <c r="AC26" s="180">
        <f t="shared" si="9"/>
        <v>0.14942528735632193</v>
      </c>
      <c r="AD26" s="180">
        <f t="shared" si="10"/>
        <v>3.9090909090909072E-2</v>
      </c>
      <c r="AE26" s="180">
        <f t="shared" si="11"/>
        <v>-0.16447944006999124</v>
      </c>
      <c r="AF26" s="180">
        <f t="shared" si="12"/>
        <v>9.4240837696334869E-3</v>
      </c>
      <c r="AG26" s="180">
        <f t="shared" si="13"/>
        <v>-0.11514522821576763</v>
      </c>
      <c r="AH26" s="180">
        <f t="shared" si="14"/>
        <v>8.2063305978897095E-3</v>
      </c>
      <c r="AI26" s="180">
        <f t="shared" si="15"/>
        <v>-6.9767441860463892E-3</v>
      </c>
      <c r="AJ26" s="180">
        <f t="shared" si="16"/>
        <v>0.26814988290398112</v>
      </c>
      <c r="AK26" s="180">
        <f t="shared" si="17"/>
        <v>1.2003693444136746E-2</v>
      </c>
    </row>
    <row r="27" spans="1:37">
      <c r="A27" s="187" t="s">
        <v>677</v>
      </c>
      <c r="B27" s="199">
        <f t="shared" si="18"/>
        <v>1.3058442973716215E-2</v>
      </c>
      <c r="C27" s="189">
        <v>7.3700000000000002E-2</v>
      </c>
      <c r="D27" s="178">
        <v>7.3700000000000002E-2</v>
      </c>
      <c r="E27" s="178">
        <v>7.2900000000000006E-2</v>
      </c>
      <c r="F27" s="178">
        <v>7.3200000000000001E-2</v>
      </c>
      <c r="G27" s="178">
        <v>7.9899999999999999E-2</v>
      </c>
      <c r="H27" s="178">
        <v>7.6799999999999993E-2</v>
      </c>
      <c r="I27" s="178">
        <v>9.5500000000000002E-2</v>
      </c>
      <c r="J27" s="178">
        <v>0.10050000000000001</v>
      </c>
      <c r="K27" s="178">
        <v>0.1004</v>
      </c>
      <c r="L27" s="178">
        <v>0.1009</v>
      </c>
      <c r="M27" s="178">
        <v>0.1042</v>
      </c>
      <c r="N27" s="178">
        <v>0.1048</v>
      </c>
      <c r="O27" s="178">
        <v>8.5999999999999993E-2</v>
      </c>
      <c r="P27" s="178">
        <v>8.7800000000000003E-2</v>
      </c>
      <c r="Q27" s="178">
        <v>8.9300000000000004E-2</v>
      </c>
      <c r="R27" s="178">
        <v>8.8300000000000003E-2</v>
      </c>
      <c r="S27" s="178">
        <v>8.7400000000000005E-2</v>
      </c>
      <c r="T27" s="178">
        <v>8.6300000000000002E-2</v>
      </c>
      <c r="U27" s="178">
        <v>8.5900000000000004E-2</v>
      </c>
      <c r="V27" s="180">
        <f t="shared" si="2"/>
        <v>-1.0854816824966012E-2</v>
      </c>
      <c r="W27" s="180">
        <f t="shared" si="3"/>
        <v>4.1152263374484872E-3</v>
      </c>
      <c r="X27" s="180">
        <f t="shared" si="4"/>
        <v>9.1530054644808706E-2</v>
      </c>
      <c r="Y27" s="180">
        <f t="shared" si="5"/>
        <v>-3.8798498122653388E-2</v>
      </c>
      <c r="Z27" s="180">
        <f t="shared" si="6"/>
        <v>0.24348958333333345</v>
      </c>
      <c r="AA27" s="180">
        <f t="shared" si="7"/>
        <v>5.2356020942408425E-2</v>
      </c>
      <c r="AB27" s="180">
        <f t="shared" si="8"/>
        <v>-9.9502487562191889E-4</v>
      </c>
      <c r="AC27" s="180">
        <f t="shared" si="9"/>
        <v>4.9800796812749046E-3</v>
      </c>
      <c r="AD27" s="180">
        <f t="shared" si="10"/>
        <v>3.2705649157581736E-2</v>
      </c>
      <c r="AE27" s="180">
        <f t="shared" si="11"/>
        <v>5.7581573896353482E-3</v>
      </c>
      <c r="AF27" s="180">
        <f t="shared" si="12"/>
        <v>-0.17938931297709934</v>
      </c>
      <c r="AG27" s="180">
        <f t="shared" si="13"/>
        <v>2.0930232558139653E-2</v>
      </c>
      <c r="AH27" s="180">
        <f t="shared" si="14"/>
        <v>1.7084282460136688E-2</v>
      </c>
      <c r="AI27" s="180">
        <f t="shared" si="15"/>
        <v>-1.1198208286674142E-2</v>
      </c>
      <c r="AJ27" s="180">
        <f t="shared" si="16"/>
        <v>-1.0192525481313681E-2</v>
      </c>
      <c r="AK27" s="180">
        <f t="shared" si="17"/>
        <v>-1.2585812356979448E-2</v>
      </c>
    </row>
    <row r="28" spans="1:37">
      <c r="A28" s="187" t="s">
        <v>678</v>
      </c>
      <c r="B28" s="199">
        <f t="shared" si="18"/>
        <v>-3.3848219259770065E-3</v>
      </c>
      <c r="C28" s="189">
        <v>0.15090000000000001</v>
      </c>
      <c r="D28" s="178">
        <v>0.14419999999999999</v>
      </c>
      <c r="E28" s="178">
        <v>0.14419999999999999</v>
      </c>
      <c r="F28" s="178">
        <v>0.1391</v>
      </c>
      <c r="G28" s="178">
        <v>0.16189999999999999</v>
      </c>
      <c r="H28" s="178">
        <v>0.1653</v>
      </c>
      <c r="I28" s="178">
        <v>0.14330000000000001</v>
      </c>
      <c r="J28" s="178">
        <v>0.1449</v>
      </c>
      <c r="K28" s="178">
        <v>0.14510000000000001</v>
      </c>
      <c r="L28" s="178">
        <v>0.14360000000000001</v>
      </c>
      <c r="M28" s="178">
        <v>0.14680000000000001</v>
      </c>
      <c r="N28" s="178">
        <v>0.1477</v>
      </c>
      <c r="O28" s="178">
        <v>0.1447</v>
      </c>
      <c r="P28" s="178">
        <v>0.1429</v>
      </c>
      <c r="Q28" s="178">
        <v>0.1431</v>
      </c>
      <c r="R28" s="178">
        <v>0.1431</v>
      </c>
      <c r="S28" s="178">
        <v>0.1331</v>
      </c>
      <c r="T28" s="178">
        <v>0.1331</v>
      </c>
      <c r="U28" s="178">
        <v>0.13270000000000001</v>
      </c>
      <c r="V28" s="180">
        <f t="shared" si="2"/>
        <v>0</v>
      </c>
      <c r="W28" s="180">
        <f t="shared" si="3"/>
        <v>-3.5367545076282897E-2</v>
      </c>
      <c r="X28" s="180">
        <f t="shared" si="4"/>
        <v>0.16391085549964046</v>
      </c>
      <c r="Y28" s="180">
        <f t="shared" si="5"/>
        <v>2.1000617665225537E-2</v>
      </c>
      <c r="Z28" s="180">
        <f t="shared" si="6"/>
        <v>-0.1330913490623109</v>
      </c>
      <c r="AA28" s="180">
        <f t="shared" si="7"/>
        <v>1.1165387299371879E-2</v>
      </c>
      <c r="AB28" s="180">
        <f t="shared" si="8"/>
        <v>1.3802622498275067E-3</v>
      </c>
      <c r="AC28" s="180">
        <f t="shared" si="9"/>
        <v>-1.0337698139214344E-2</v>
      </c>
      <c r="AD28" s="180">
        <f t="shared" si="10"/>
        <v>2.2284122562674154E-2</v>
      </c>
      <c r="AE28" s="180">
        <f t="shared" si="11"/>
        <v>6.1307901907355859E-3</v>
      </c>
      <c r="AF28" s="180">
        <f t="shared" si="12"/>
        <v>-2.0311442112389999E-2</v>
      </c>
      <c r="AG28" s="180">
        <f t="shared" si="13"/>
        <v>-1.2439530062197623E-2</v>
      </c>
      <c r="AH28" s="180">
        <f t="shared" si="14"/>
        <v>1.3995801259622514E-3</v>
      </c>
      <c r="AI28" s="180">
        <f t="shared" si="15"/>
        <v>0</v>
      </c>
      <c r="AJ28" s="180">
        <f t="shared" si="16"/>
        <v>-6.9881201956673716E-2</v>
      </c>
      <c r="AK28" s="180">
        <f t="shared" si="17"/>
        <v>0</v>
      </c>
    </row>
    <row r="29" spans="1:37">
      <c r="A29" s="187" t="s">
        <v>679</v>
      </c>
      <c r="B29" s="199">
        <f t="shared" si="18"/>
        <v>1.1841390510993423E-3</v>
      </c>
      <c r="C29" s="189">
        <v>9.5699999999999993E-2</v>
      </c>
      <c r="D29" s="178">
        <v>9.5699999999999993E-2</v>
      </c>
      <c r="E29" s="178">
        <v>0.12770000000000001</v>
      </c>
      <c r="F29" s="178">
        <v>0.12809999999999999</v>
      </c>
      <c r="G29" s="178">
        <v>0.1227</v>
      </c>
      <c r="H29" s="178">
        <v>0.13200000000000001</v>
      </c>
      <c r="I29" s="178">
        <v>0.13489999999999999</v>
      </c>
      <c r="J29" s="178">
        <v>0.12470000000000001</v>
      </c>
      <c r="K29" s="178">
        <v>0.1336</v>
      </c>
      <c r="L29" s="178">
        <v>0.1192</v>
      </c>
      <c r="M29" s="178">
        <v>0.1181</v>
      </c>
      <c r="N29" s="178">
        <v>0.12330000000000001</v>
      </c>
      <c r="O29" s="178">
        <v>0.1061</v>
      </c>
      <c r="P29" s="178">
        <v>0.1019</v>
      </c>
      <c r="Q29" s="178">
        <v>9.4600000000000004E-2</v>
      </c>
      <c r="R29" s="178">
        <v>9.0200000000000002E-2</v>
      </c>
      <c r="S29" s="178">
        <v>8.8700000000000001E-2</v>
      </c>
      <c r="T29" s="178">
        <v>9.0200000000000002E-2</v>
      </c>
      <c r="U29" s="178">
        <v>8.77E-2</v>
      </c>
      <c r="V29" s="180">
        <f t="shared" si="2"/>
        <v>0.33437826541274834</v>
      </c>
      <c r="W29" s="180">
        <f t="shared" si="3"/>
        <v>3.1323414252152205E-3</v>
      </c>
      <c r="X29" s="180">
        <f t="shared" si="4"/>
        <v>-4.2154566744730587E-2</v>
      </c>
      <c r="Y29" s="180">
        <f t="shared" si="5"/>
        <v>7.5794621026894882E-2</v>
      </c>
      <c r="Z29" s="180">
        <f t="shared" si="6"/>
        <v>2.1969696969696861E-2</v>
      </c>
      <c r="AA29" s="180">
        <f t="shared" si="7"/>
        <v>-7.561156412157144E-2</v>
      </c>
      <c r="AB29" s="180">
        <f t="shared" si="8"/>
        <v>7.1371291098636658E-2</v>
      </c>
      <c r="AC29" s="180">
        <f t="shared" si="9"/>
        <v>-0.10778443113772453</v>
      </c>
      <c r="AD29" s="180">
        <f t="shared" si="10"/>
        <v>-9.228187919463119E-3</v>
      </c>
      <c r="AE29" s="180">
        <f t="shared" si="11"/>
        <v>4.4030482641829044E-2</v>
      </c>
      <c r="AF29" s="180">
        <f t="shared" si="12"/>
        <v>-0.13949716139497167</v>
      </c>
      <c r="AG29" s="180">
        <f t="shared" si="13"/>
        <v>-3.9585296889726632E-2</v>
      </c>
      <c r="AH29" s="180">
        <f t="shared" si="14"/>
        <v>-7.163886162904809E-2</v>
      </c>
      <c r="AI29" s="180">
        <f t="shared" si="15"/>
        <v>-4.6511627906976757E-2</v>
      </c>
      <c r="AJ29" s="180">
        <f t="shared" si="16"/>
        <v>-1.6629711751662987E-2</v>
      </c>
      <c r="AK29" s="180">
        <f t="shared" si="17"/>
        <v>1.6910935738444207E-2</v>
      </c>
    </row>
    <row r="30" spans="1:37">
      <c r="A30" s="187" t="s">
        <v>680</v>
      </c>
      <c r="B30" s="199">
        <f t="shared" si="18"/>
        <v>2.9848502552268535E-2</v>
      </c>
      <c r="C30" s="189">
        <v>8.7400000000000005E-2</v>
      </c>
      <c r="D30" s="178">
        <v>8.7400000000000005E-2</v>
      </c>
      <c r="E30" s="178">
        <v>9.4500000000000001E-2</v>
      </c>
      <c r="F30" s="178">
        <v>0.14630000000000001</v>
      </c>
      <c r="G30" s="178">
        <v>0.16270000000000001</v>
      </c>
      <c r="H30" s="178">
        <v>0.14410000000000001</v>
      </c>
      <c r="I30" s="178">
        <v>0.15690000000000001</v>
      </c>
      <c r="J30" s="178">
        <v>0.15709999999999999</v>
      </c>
      <c r="K30" s="178">
        <v>0.15720000000000001</v>
      </c>
      <c r="L30" s="178">
        <v>0.15859999999999999</v>
      </c>
      <c r="M30" s="178">
        <v>0.1593</v>
      </c>
      <c r="N30" s="178">
        <v>0.1598</v>
      </c>
      <c r="O30" s="178">
        <v>0.1585</v>
      </c>
      <c r="P30" s="178">
        <v>0.16089999999999999</v>
      </c>
      <c r="Q30" s="178">
        <v>0.1404</v>
      </c>
      <c r="R30" s="178">
        <v>0.11890000000000001</v>
      </c>
      <c r="S30" s="178">
        <v>0.1197</v>
      </c>
      <c r="T30" s="178">
        <v>0.12089999999999999</v>
      </c>
      <c r="U30" s="178">
        <v>0.1197</v>
      </c>
      <c r="V30" s="180">
        <f t="shared" si="2"/>
        <v>8.1235697940503379E-2</v>
      </c>
      <c r="W30" s="180">
        <f t="shared" si="3"/>
        <v>0.54814814814814827</v>
      </c>
      <c r="X30" s="180">
        <f t="shared" si="4"/>
        <v>0.11209842788790154</v>
      </c>
      <c r="Y30" s="180">
        <f t="shared" si="5"/>
        <v>-0.11432083589428399</v>
      </c>
      <c r="Z30" s="180">
        <f t="shared" si="6"/>
        <v>8.8827203331020163E-2</v>
      </c>
      <c r="AA30" s="180">
        <f t="shared" si="7"/>
        <v>1.2746972594007517E-3</v>
      </c>
      <c r="AB30" s="180">
        <f t="shared" si="8"/>
        <v>6.365372374284962E-4</v>
      </c>
      <c r="AC30" s="180">
        <f t="shared" si="9"/>
        <v>8.9058524173026999E-3</v>
      </c>
      <c r="AD30" s="180">
        <f t="shared" si="10"/>
        <v>4.4136191677175678E-3</v>
      </c>
      <c r="AE30" s="180">
        <f t="shared" si="11"/>
        <v>3.1387319522912772E-3</v>
      </c>
      <c r="AF30" s="180">
        <f t="shared" si="12"/>
        <v>-8.1351689612014742E-3</v>
      </c>
      <c r="AG30" s="180">
        <f t="shared" si="13"/>
        <v>1.5141955835962053E-2</v>
      </c>
      <c r="AH30" s="180">
        <f t="shared" si="14"/>
        <v>-0.12740832815413294</v>
      </c>
      <c r="AI30" s="180">
        <f t="shared" si="15"/>
        <v>-0.15313390313390307</v>
      </c>
      <c r="AJ30" s="180">
        <f t="shared" si="16"/>
        <v>6.7283431455003795E-3</v>
      </c>
      <c r="AK30" s="180">
        <f t="shared" si="17"/>
        <v>1.0025062656641543E-2</v>
      </c>
    </row>
    <row r="31" spans="1:37">
      <c r="A31" s="187" t="s">
        <v>681</v>
      </c>
      <c r="B31" s="199">
        <f t="shared" si="18"/>
        <v>-1.5890274813271472E-3</v>
      </c>
      <c r="C31" s="189">
        <v>0.12989999999999999</v>
      </c>
      <c r="D31" s="178">
        <v>0.12889999999999999</v>
      </c>
      <c r="E31" s="178">
        <v>0.13039999999999999</v>
      </c>
      <c r="F31" s="178">
        <v>0.13389999999999999</v>
      </c>
      <c r="G31" s="178">
        <v>0.14729999999999999</v>
      </c>
      <c r="H31" s="178">
        <v>0.14280000000000001</v>
      </c>
      <c r="I31" s="178">
        <v>0.128</v>
      </c>
      <c r="J31" s="178">
        <v>0.12839999999999999</v>
      </c>
      <c r="K31" s="178">
        <v>0.1303</v>
      </c>
      <c r="L31" s="178">
        <v>0.1305</v>
      </c>
      <c r="M31" s="178">
        <v>0.13400000000000001</v>
      </c>
      <c r="N31" s="178">
        <v>0.13780000000000001</v>
      </c>
      <c r="O31" s="178">
        <v>0.13400000000000001</v>
      </c>
      <c r="P31" s="178">
        <v>0.13780000000000001</v>
      </c>
      <c r="Q31" s="178">
        <v>0.13250000000000001</v>
      </c>
      <c r="R31" s="178">
        <v>0.1326</v>
      </c>
      <c r="S31" s="178">
        <v>0.1285</v>
      </c>
      <c r="T31" s="178">
        <v>0.12379999999999999</v>
      </c>
      <c r="U31" s="178">
        <v>0.1206</v>
      </c>
      <c r="V31" s="180">
        <f t="shared" si="2"/>
        <v>1.1636927851047335E-2</v>
      </c>
      <c r="W31" s="180">
        <f t="shared" si="3"/>
        <v>2.6840490797546038E-2</v>
      </c>
      <c r="X31" s="180">
        <f t="shared" si="4"/>
        <v>0.10007468259895441</v>
      </c>
      <c r="Y31" s="180">
        <f t="shared" si="5"/>
        <v>-3.0549898167005953E-2</v>
      </c>
      <c r="Z31" s="180">
        <f t="shared" si="6"/>
        <v>-0.1036414565826331</v>
      </c>
      <c r="AA31" s="180">
        <f t="shared" si="7"/>
        <v>3.1249999999998727E-3</v>
      </c>
      <c r="AB31" s="180">
        <f t="shared" si="8"/>
        <v>1.4797507788162094E-2</v>
      </c>
      <c r="AC31" s="180">
        <f t="shared" si="9"/>
        <v>1.5349194167306656E-3</v>
      </c>
      <c r="AD31" s="180">
        <f t="shared" si="10"/>
        <v>2.6819923371647531E-2</v>
      </c>
      <c r="AE31" s="180">
        <f t="shared" si="11"/>
        <v>2.8358208955223861E-2</v>
      </c>
      <c r="AF31" s="180">
        <f t="shared" si="12"/>
        <v>-2.7576197387518125E-2</v>
      </c>
      <c r="AG31" s="180">
        <f t="shared" si="13"/>
        <v>2.8358208955223861E-2</v>
      </c>
      <c r="AH31" s="180">
        <f t="shared" si="14"/>
        <v>-3.8461538461538457E-2</v>
      </c>
      <c r="AI31" s="180">
        <f t="shared" si="15"/>
        <v>7.5471698113199228E-4</v>
      </c>
      <c r="AJ31" s="180">
        <f t="shared" si="16"/>
        <v>-3.0920060331824983E-2</v>
      </c>
      <c r="AK31" s="180">
        <f t="shared" si="17"/>
        <v>-3.6575875486381401E-2</v>
      </c>
    </row>
    <row r="32" spans="1:37">
      <c r="A32" s="187" t="s">
        <v>682</v>
      </c>
      <c r="B32" s="199">
        <f t="shared" si="18"/>
        <v>-3.5963508009702739E-4</v>
      </c>
      <c r="C32" s="189">
        <v>0.1255</v>
      </c>
      <c r="D32" s="178">
        <v>0.1255</v>
      </c>
      <c r="E32" s="178">
        <v>0.12709999999999999</v>
      </c>
      <c r="F32" s="178">
        <v>0.1268</v>
      </c>
      <c r="G32" s="178">
        <v>0.13800000000000001</v>
      </c>
      <c r="H32" s="178">
        <v>0.13800000000000001</v>
      </c>
      <c r="I32" s="178">
        <v>0.14269999999999999</v>
      </c>
      <c r="J32" s="178">
        <v>0.1396</v>
      </c>
      <c r="K32" s="178">
        <v>0.14419999999999999</v>
      </c>
      <c r="L32" s="178">
        <v>0.1444</v>
      </c>
      <c r="M32" s="178">
        <v>0.14330000000000001</v>
      </c>
      <c r="N32" s="178">
        <v>0.14119999999999999</v>
      </c>
      <c r="O32" s="178">
        <v>0.14130000000000001</v>
      </c>
      <c r="P32" s="178">
        <v>0.1361</v>
      </c>
      <c r="Q32" s="178">
        <v>0.1321</v>
      </c>
      <c r="R32" s="178">
        <v>0.12939999999999999</v>
      </c>
      <c r="S32" s="178">
        <v>0.12609999999999999</v>
      </c>
      <c r="T32" s="178">
        <v>0.1239</v>
      </c>
      <c r="U32" s="178">
        <v>0.1242</v>
      </c>
      <c r="V32" s="180">
        <f t="shared" si="2"/>
        <v>1.2749003984063667E-2</v>
      </c>
      <c r="W32" s="180">
        <f t="shared" si="3"/>
        <v>-2.3603461841069612E-3</v>
      </c>
      <c r="X32" s="180">
        <f t="shared" si="4"/>
        <v>8.8328075709779311E-2</v>
      </c>
      <c r="Y32" s="180">
        <f t="shared" si="5"/>
        <v>0</v>
      </c>
      <c r="Z32" s="180">
        <f t="shared" si="6"/>
        <v>3.4057971014492622E-2</v>
      </c>
      <c r="AA32" s="180">
        <f t="shared" si="7"/>
        <v>-2.1723896285914448E-2</v>
      </c>
      <c r="AB32" s="180">
        <f t="shared" si="8"/>
        <v>3.295128939828075E-2</v>
      </c>
      <c r="AC32" s="180">
        <f t="shared" si="9"/>
        <v>1.3869625520111354E-3</v>
      </c>
      <c r="AD32" s="180">
        <f t="shared" si="10"/>
        <v>-7.6177285318558855E-3</v>
      </c>
      <c r="AE32" s="180">
        <f t="shared" si="11"/>
        <v>-1.4654570830425808E-2</v>
      </c>
      <c r="AF32" s="180">
        <f t="shared" si="12"/>
        <v>7.0821529745054357E-4</v>
      </c>
      <c r="AG32" s="180">
        <f t="shared" si="13"/>
        <v>-3.6801132342533689E-2</v>
      </c>
      <c r="AH32" s="180">
        <f t="shared" si="14"/>
        <v>-2.9390154298310094E-2</v>
      </c>
      <c r="AI32" s="180">
        <f t="shared" si="15"/>
        <v>-2.0439061317184013E-2</v>
      </c>
      <c r="AJ32" s="180">
        <f t="shared" si="16"/>
        <v>-2.5502318392581127E-2</v>
      </c>
      <c r="AK32" s="180">
        <f t="shared" si="17"/>
        <v>-1.7446471054718429E-2</v>
      </c>
    </row>
    <row r="33" spans="1:37">
      <c r="A33" s="187" t="s">
        <v>683</v>
      </c>
      <c r="B33" s="199">
        <f t="shared" si="18"/>
        <v>4.2992904015319343E-3</v>
      </c>
      <c r="C33" s="189">
        <v>0.1069</v>
      </c>
      <c r="D33" s="178">
        <v>0.1069</v>
      </c>
      <c r="E33" s="178">
        <v>9.6500000000000002E-2</v>
      </c>
      <c r="F33" s="178">
        <v>0.10050000000000001</v>
      </c>
      <c r="G33" s="178">
        <v>8.8300000000000003E-2</v>
      </c>
      <c r="H33" s="178">
        <v>0.10100000000000001</v>
      </c>
      <c r="I33" s="178">
        <v>0.10489999999999999</v>
      </c>
      <c r="J33" s="178">
        <v>0.1082</v>
      </c>
      <c r="K33" s="178">
        <v>0.1145</v>
      </c>
      <c r="L33" s="178">
        <v>0.1052</v>
      </c>
      <c r="M33" s="178">
        <v>0.1106</v>
      </c>
      <c r="N33" s="178">
        <v>0.1195</v>
      </c>
      <c r="O33" s="178">
        <v>0.11550000000000001</v>
      </c>
      <c r="P33" s="178">
        <v>0.11210000000000001</v>
      </c>
      <c r="Q33" s="178">
        <v>0.11070000000000001</v>
      </c>
      <c r="R33" s="178">
        <v>0.10970000000000001</v>
      </c>
      <c r="S33" s="178">
        <v>0.1125</v>
      </c>
      <c r="T33" s="178">
        <v>0.1105</v>
      </c>
      <c r="U33" s="178">
        <v>0.1037</v>
      </c>
      <c r="V33" s="180">
        <f t="shared" si="2"/>
        <v>-9.7287184284377853E-2</v>
      </c>
      <c r="W33" s="180">
        <f t="shared" si="3"/>
        <v>4.1450777202072575E-2</v>
      </c>
      <c r="X33" s="180">
        <f t="shared" si="4"/>
        <v>-0.12139303482587066</v>
      </c>
      <c r="Y33" s="180">
        <f t="shared" si="5"/>
        <v>0.14382785956964894</v>
      </c>
      <c r="Z33" s="180">
        <f t="shared" si="6"/>
        <v>3.8613861386138482E-2</v>
      </c>
      <c r="AA33" s="180">
        <f t="shared" si="7"/>
        <v>3.1458531935176469E-2</v>
      </c>
      <c r="AB33" s="180">
        <f t="shared" si="8"/>
        <v>5.8225508317929761E-2</v>
      </c>
      <c r="AC33" s="180">
        <f t="shared" si="9"/>
        <v>-8.1222707423580801E-2</v>
      </c>
      <c r="AD33" s="180">
        <f t="shared" si="10"/>
        <v>5.1330798479087468E-2</v>
      </c>
      <c r="AE33" s="180">
        <f t="shared" si="11"/>
        <v>8.0470162748643673E-2</v>
      </c>
      <c r="AF33" s="180">
        <f t="shared" si="12"/>
        <v>-3.3472803347280249E-2</v>
      </c>
      <c r="AG33" s="180">
        <f t="shared" si="13"/>
        <v>-2.9437229437229439E-2</v>
      </c>
      <c r="AH33" s="180">
        <f t="shared" si="14"/>
        <v>-1.2488849241748425E-2</v>
      </c>
      <c r="AI33" s="180">
        <f t="shared" si="15"/>
        <v>-9.0334236675700171E-3</v>
      </c>
      <c r="AJ33" s="180">
        <f t="shared" si="16"/>
        <v>2.552415679124883E-2</v>
      </c>
      <c r="AK33" s="180">
        <f t="shared" si="17"/>
        <v>-1.7777777777777792E-2</v>
      </c>
    </row>
    <row r="34" spans="1:37">
      <c r="A34" s="187" t="s">
        <v>684</v>
      </c>
      <c r="B34" s="199">
        <f t="shared" si="18"/>
        <v>1.2866880359426608E-3</v>
      </c>
      <c r="C34" s="189">
        <v>0.1206</v>
      </c>
      <c r="D34" s="178">
        <v>0.1206</v>
      </c>
      <c r="E34" s="178">
        <v>0.1074</v>
      </c>
      <c r="F34" s="178">
        <v>0.1066</v>
      </c>
      <c r="G34" s="178">
        <v>0.12640000000000001</v>
      </c>
      <c r="H34" s="178">
        <v>0.13830000000000001</v>
      </c>
      <c r="I34" s="178">
        <v>0.10929999999999999</v>
      </c>
      <c r="J34" s="178">
        <v>0.1061</v>
      </c>
      <c r="K34" s="178">
        <v>0.10150000000000001</v>
      </c>
      <c r="L34" s="178">
        <v>0.10680000000000001</v>
      </c>
      <c r="M34" s="178">
        <v>0.1105</v>
      </c>
      <c r="N34" s="178">
        <v>0.1174</v>
      </c>
      <c r="O34" s="178">
        <v>0.121</v>
      </c>
      <c r="P34" s="178">
        <v>0.12429999999999999</v>
      </c>
      <c r="Q34" s="178">
        <v>0.1268</v>
      </c>
      <c r="R34" s="178">
        <v>0.13009999999999999</v>
      </c>
      <c r="S34" s="178">
        <v>0.115</v>
      </c>
      <c r="T34" s="178">
        <v>0.1153</v>
      </c>
      <c r="U34" s="178">
        <v>0.1239</v>
      </c>
      <c r="V34" s="180">
        <f t="shared" si="2"/>
        <v>-0.10945273631840799</v>
      </c>
      <c r="W34" s="180">
        <f t="shared" si="3"/>
        <v>-7.4487895716945545E-3</v>
      </c>
      <c r="X34" s="180">
        <f t="shared" si="4"/>
        <v>0.18574108818011267</v>
      </c>
      <c r="Y34" s="180">
        <f t="shared" si="5"/>
        <v>9.4145569620253111E-2</v>
      </c>
      <c r="Z34" s="180">
        <f t="shared" si="6"/>
        <v>-0.20968908170643535</v>
      </c>
      <c r="AA34" s="180">
        <f t="shared" si="7"/>
        <v>-2.9277218664226851E-2</v>
      </c>
      <c r="AB34" s="180">
        <f t="shared" si="8"/>
        <v>-4.3355325164938674E-2</v>
      </c>
      <c r="AC34" s="180">
        <f t="shared" si="9"/>
        <v>5.2216748768472897E-2</v>
      </c>
      <c r="AD34" s="180">
        <f t="shared" si="10"/>
        <v>3.464419475655426E-2</v>
      </c>
      <c r="AE34" s="180">
        <f t="shared" si="11"/>
        <v>6.2443438914027177E-2</v>
      </c>
      <c r="AF34" s="180">
        <f t="shared" si="12"/>
        <v>3.0664395229982894E-2</v>
      </c>
      <c r="AG34" s="180">
        <f t="shared" si="13"/>
        <v>2.7272727272727251E-2</v>
      </c>
      <c r="AH34" s="180">
        <f t="shared" si="14"/>
        <v>2.0112630732099776E-2</v>
      </c>
      <c r="AI34" s="180">
        <f t="shared" si="15"/>
        <v>2.6025236593059917E-2</v>
      </c>
      <c r="AJ34" s="180">
        <f t="shared" si="16"/>
        <v>-0.11606456571867786</v>
      </c>
      <c r="AK34" s="180">
        <f t="shared" si="17"/>
        <v>2.6086956521738668E-3</v>
      </c>
    </row>
    <row r="35" spans="1:37">
      <c r="A35" s="187" t="s">
        <v>685</v>
      </c>
      <c r="B35" s="199">
        <f t="shared" si="18"/>
        <v>9.149477318869376E-4</v>
      </c>
      <c r="C35" s="189">
        <v>9.5399999999999999E-2</v>
      </c>
      <c r="D35" s="178">
        <v>9.5399999999999999E-2</v>
      </c>
      <c r="E35" s="178">
        <v>8.8499999999999995E-2</v>
      </c>
      <c r="F35" s="178">
        <v>9.1999999999999998E-2</v>
      </c>
      <c r="G35" s="178">
        <v>8.14E-2</v>
      </c>
      <c r="H35" s="178">
        <v>8.1500000000000003E-2</v>
      </c>
      <c r="I35" s="178">
        <v>8.5599999999999996E-2</v>
      </c>
      <c r="J35" s="178">
        <v>8.3900000000000002E-2</v>
      </c>
      <c r="K35" s="178">
        <v>8.48E-2</v>
      </c>
      <c r="L35" s="178">
        <v>8.2299999999999998E-2</v>
      </c>
      <c r="M35" s="178">
        <v>7.9500000000000001E-2</v>
      </c>
      <c r="N35" s="178">
        <v>7.4800000000000005E-2</v>
      </c>
      <c r="O35" s="178">
        <v>8.8999999999999996E-2</v>
      </c>
      <c r="P35" s="178">
        <v>8.9599999999999999E-2</v>
      </c>
      <c r="Q35" s="178">
        <v>9.0999999999999998E-2</v>
      </c>
      <c r="R35" s="178">
        <v>9.06E-2</v>
      </c>
      <c r="S35" s="178">
        <v>9.2700000000000005E-2</v>
      </c>
      <c r="T35" s="178">
        <v>9.3799999999999994E-2</v>
      </c>
      <c r="U35" s="178">
        <v>9.1600000000000001E-2</v>
      </c>
      <c r="V35" s="180">
        <f t="shared" si="2"/>
        <v>-7.2327044025157272E-2</v>
      </c>
      <c r="W35" s="180">
        <f t="shared" si="3"/>
        <v>3.9548022598870095E-2</v>
      </c>
      <c r="X35" s="180">
        <f t="shared" si="4"/>
        <v>-0.11521739130434781</v>
      </c>
      <c r="Y35" s="180">
        <f t="shared" si="5"/>
        <v>1.2285012285012636E-3</v>
      </c>
      <c r="Z35" s="180">
        <f t="shared" si="6"/>
        <v>5.0306748466257573E-2</v>
      </c>
      <c r="AA35" s="180">
        <f t="shared" si="7"/>
        <v>-1.9859813084112072E-2</v>
      </c>
      <c r="AB35" s="180">
        <f t="shared" si="8"/>
        <v>1.0727056019070298E-2</v>
      </c>
      <c r="AC35" s="180">
        <f t="shared" si="9"/>
        <v>-2.9481132075471723E-2</v>
      </c>
      <c r="AD35" s="180">
        <f t="shared" si="10"/>
        <v>-3.4021871202916124E-2</v>
      </c>
      <c r="AE35" s="180">
        <f t="shared" si="11"/>
        <v>-5.9119496855345857E-2</v>
      </c>
      <c r="AF35" s="180">
        <f t="shared" si="12"/>
        <v>0.18983957219251324</v>
      </c>
      <c r="AG35" s="180">
        <f t="shared" si="13"/>
        <v>6.7415730337079026E-3</v>
      </c>
      <c r="AH35" s="180">
        <f t="shared" si="14"/>
        <v>1.5624999999999983E-2</v>
      </c>
      <c r="AI35" s="180">
        <f t="shared" si="15"/>
        <v>-4.3956043956043687E-3</v>
      </c>
      <c r="AJ35" s="180">
        <f t="shared" si="16"/>
        <v>2.317880794701992E-2</v>
      </c>
      <c r="AK35" s="180">
        <f t="shared" si="17"/>
        <v>1.1866235167205931E-2</v>
      </c>
    </row>
    <row r="36" spans="1:37">
      <c r="A36" s="187" t="s">
        <v>686</v>
      </c>
      <c r="B36" s="199">
        <f t="shared" si="18"/>
        <v>1.7729636717640752E-2</v>
      </c>
      <c r="C36" s="189">
        <v>8.6099999999999996E-2</v>
      </c>
      <c r="D36" s="178">
        <v>8.6099999999999996E-2</v>
      </c>
      <c r="E36" s="178">
        <v>9.11E-2</v>
      </c>
      <c r="F36" s="178">
        <v>9.1899999999999996E-2</v>
      </c>
      <c r="G36" s="178">
        <v>0.1056</v>
      </c>
      <c r="H36" s="178">
        <v>0.105</v>
      </c>
      <c r="I36" s="178">
        <v>0.1057</v>
      </c>
      <c r="J36" s="178">
        <v>0.10580000000000001</v>
      </c>
      <c r="K36" s="178">
        <v>0.1079</v>
      </c>
      <c r="L36" s="178">
        <v>0.1149</v>
      </c>
      <c r="M36" s="178">
        <v>0.1193</v>
      </c>
      <c r="N36" s="178">
        <v>0.1192</v>
      </c>
      <c r="O36" s="178">
        <v>0.1177</v>
      </c>
      <c r="P36" s="178">
        <v>0.1176</v>
      </c>
      <c r="Q36" s="178">
        <v>0.1152</v>
      </c>
      <c r="R36" s="178">
        <v>0.11509999999999999</v>
      </c>
      <c r="S36" s="178">
        <v>0.1123</v>
      </c>
      <c r="T36" s="178">
        <v>0.11260000000000001</v>
      </c>
      <c r="U36" s="178">
        <v>0.11119999999999999</v>
      </c>
      <c r="V36" s="180">
        <f t="shared" si="2"/>
        <v>5.8072009291521544E-2</v>
      </c>
      <c r="W36" s="180">
        <f t="shared" si="3"/>
        <v>8.7815587266739312E-3</v>
      </c>
      <c r="X36" s="180">
        <f t="shared" si="4"/>
        <v>0.14907508161044619</v>
      </c>
      <c r="Y36" s="180">
        <f t="shared" si="5"/>
        <v>-5.6818181818182132E-3</v>
      </c>
      <c r="Z36" s="180">
        <f t="shared" si="6"/>
        <v>6.6666666666667261E-3</v>
      </c>
      <c r="AA36" s="180">
        <f t="shared" si="7"/>
        <v>9.4607379375594007E-4</v>
      </c>
      <c r="AB36" s="180">
        <f t="shared" si="8"/>
        <v>1.9848771266540555E-2</v>
      </c>
      <c r="AC36" s="180">
        <f t="shared" si="9"/>
        <v>6.4874884151992648E-2</v>
      </c>
      <c r="AD36" s="180">
        <f t="shared" si="10"/>
        <v>3.8294168842471721E-2</v>
      </c>
      <c r="AE36" s="180">
        <f t="shared" si="11"/>
        <v>-8.3822296730932824E-4</v>
      </c>
      <c r="AF36" s="180">
        <f t="shared" si="12"/>
        <v>-1.2583892617449676E-2</v>
      </c>
      <c r="AG36" s="180">
        <f t="shared" si="13"/>
        <v>-8.4961767204760289E-4</v>
      </c>
      <c r="AH36" s="180">
        <f t="shared" si="14"/>
        <v>-2.0408163265306117E-2</v>
      </c>
      <c r="AI36" s="180">
        <f t="shared" si="15"/>
        <v>-8.6805555555558044E-4</v>
      </c>
      <c r="AJ36" s="180">
        <f t="shared" si="16"/>
        <v>-2.4326672458731512E-2</v>
      </c>
      <c r="AK36" s="180">
        <f t="shared" si="17"/>
        <v>2.6714158504007888E-3</v>
      </c>
    </row>
    <row r="37" spans="1:37">
      <c r="A37" s="187" t="s">
        <v>687</v>
      </c>
      <c r="B37" s="199">
        <f t="shared" si="18"/>
        <v>5.0035265662621417E-3</v>
      </c>
      <c r="C37" s="189">
        <v>0.1152</v>
      </c>
      <c r="D37" s="178">
        <v>0.1152</v>
      </c>
      <c r="E37" s="178">
        <v>0.11940000000000001</v>
      </c>
      <c r="F37" s="178">
        <v>0.1283</v>
      </c>
      <c r="G37" s="178">
        <v>0.12939999999999999</v>
      </c>
      <c r="H37" s="178">
        <v>0.13109999999999999</v>
      </c>
      <c r="I37" s="178">
        <v>0.12770000000000001</v>
      </c>
      <c r="J37" s="178">
        <v>0.1376</v>
      </c>
      <c r="K37" s="178">
        <v>0.13719999999999999</v>
      </c>
      <c r="L37" s="178">
        <v>0.13950000000000001</v>
      </c>
      <c r="M37" s="178">
        <v>0.14000000000000001</v>
      </c>
      <c r="N37" s="178">
        <v>0.1404</v>
      </c>
      <c r="O37" s="178">
        <v>0.1384</v>
      </c>
      <c r="P37" s="178">
        <v>0.1366</v>
      </c>
      <c r="Q37" s="178">
        <v>0.12239999999999999</v>
      </c>
      <c r="R37" s="178">
        <v>0.1237</v>
      </c>
      <c r="S37" s="178">
        <v>0.12230000000000001</v>
      </c>
      <c r="T37" s="178">
        <v>0.1232</v>
      </c>
      <c r="U37" s="178">
        <v>0.1154</v>
      </c>
      <c r="V37" s="180">
        <f t="shared" si="2"/>
        <v>3.6458333333333412E-2</v>
      </c>
      <c r="W37" s="180">
        <f t="shared" si="3"/>
        <v>7.4539363484087032E-2</v>
      </c>
      <c r="X37" s="180">
        <f t="shared" si="4"/>
        <v>8.5736554949336699E-3</v>
      </c>
      <c r="Y37" s="180">
        <f t="shared" si="5"/>
        <v>1.3137557959814585E-2</v>
      </c>
      <c r="Z37" s="180">
        <f t="shared" si="6"/>
        <v>-2.5934401220442306E-2</v>
      </c>
      <c r="AA37" s="180">
        <f t="shared" si="7"/>
        <v>7.752545027407981E-2</v>
      </c>
      <c r="AB37" s="180">
        <f t="shared" si="8"/>
        <v>-2.9069767441861297E-3</v>
      </c>
      <c r="AC37" s="180">
        <f t="shared" si="9"/>
        <v>1.6763848396501635E-2</v>
      </c>
      <c r="AD37" s="180">
        <f t="shared" si="10"/>
        <v>3.5842293906810066E-3</v>
      </c>
      <c r="AE37" s="180">
        <f t="shared" si="11"/>
        <v>2.8571428571427405E-3</v>
      </c>
      <c r="AF37" s="180">
        <f t="shared" si="12"/>
        <v>-1.4245014245014257E-2</v>
      </c>
      <c r="AG37" s="180">
        <f t="shared" si="13"/>
        <v>-1.3005780346820782E-2</v>
      </c>
      <c r="AH37" s="180">
        <f t="shared" si="14"/>
        <v>-0.10395314787701321</v>
      </c>
      <c r="AI37" s="180">
        <f t="shared" si="15"/>
        <v>1.0620915032679817E-2</v>
      </c>
      <c r="AJ37" s="180">
        <f t="shared" si="16"/>
        <v>-1.1317704122877918E-2</v>
      </c>
      <c r="AK37" s="180">
        <f t="shared" si="17"/>
        <v>7.3589533932951591E-3</v>
      </c>
    </row>
    <row r="38" spans="1:37">
      <c r="A38" s="187" t="s">
        <v>688</v>
      </c>
      <c r="B38" s="199">
        <f t="shared" si="18"/>
        <v>9.7885332960358108E-3</v>
      </c>
      <c r="C38" s="189">
        <v>8.6800000000000002E-2</v>
      </c>
      <c r="D38" s="178">
        <v>8.6800000000000002E-2</v>
      </c>
      <c r="E38" s="178">
        <v>9.1499999999999998E-2</v>
      </c>
      <c r="F38" s="178">
        <v>9.5500000000000002E-2</v>
      </c>
      <c r="G38" s="178">
        <v>9.74E-2</v>
      </c>
      <c r="H38" s="178">
        <v>9.6799999999999997E-2</v>
      </c>
      <c r="I38" s="178">
        <v>9.98E-2</v>
      </c>
      <c r="J38" s="178">
        <v>0.1026</v>
      </c>
      <c r="K38" s="178">
        <v>0.1081</v>
      </c>
      <c r="L38" s="178">
        <v>0.1108</v>
      </c>
      <c r="M38" s="178">
        <v>0.1089</v>
      </c>
      <c r="N38" s="178">
        <v>0.10970000000000001</v>
      </c>
      <c r="O38" s="178">
        <v>0.11020000000000001</v>
      </c>
      <c r="P38" s="178">
        <v>0.1087</v>
      </c>
      <c r="Q38" s="178">
        <v>0.107</v>
      </c>
      <c r="R38" s="178">
        <v>0.105</v>
      </c>
      <c r="S38" s="178">
        <v>0.1026</v>
      </c>
      <c r="T38" s="178">
        <v>0.1009</v>
      </c>
      <c r="U38" s="178">
        <v>0.1017</v>
      </c>
      <c r="V38" s="180">
        <f t="shared" si="2"/>
        <v>5.4147465437787971E-2</v>
      </c>
      <c r="W38" s="180">
        <f t="shared" si="3"/>
        <v>4.3715846994535561E-2</v>
      </c>
      <c r="X38" s="180">
        <f t="shared" si="4"/>
        <v>1.9895287958115172E-2</v>
      </c>
      <c r="Y38" s="180">
        <f t="shared" si="5"/>
        <v>-6.160164271047262E-3</v>
      </c>
      <c r="Z38" s="180">
        <f t="shared" si="6"/>
        <v>3.0991735537190111E-2</v>
      </c>
      <c r="AA38" s="180">
        <f t="shared" si="7"/>
        <v>2.8056112224448867E-2</v>
      </c>
      <c r="AB38" s="180">
        <f t="shared" si="8"/>
        <v>5.3606237816764185E-2</v>
      </c>
      <c r="AC38" s="180">
        <f t="shared" si="9"/>
        <v>2.4976873265494855E-2</v>
      </c>
      <c r="AD38" s="180">
        <f t="shared" si="10"/>
        <v>-1.7148014440433203E-2</v>
      </c>
      <c r="AE38" s="180">
        <f t="shared" si="11"/>
        <v>7.3461891643710657E-3</v>
      </c>
      <c r="AF38" s="180">
        <f t="shared" si="12"/>
        <v>4.5578851412944434E-3</v>
      </c>
      <c r="AG38" s="180">
        <f t="shared" si="13"/>
        <v>-1.3611615245009086E-2</v>
      </c>
      <c r="AH38" s="180">
        <f t="shared" si="14"/>
        <v>-1.5639374425023063E-2</v>
      </c>
      <c r="AI38" s="180">
        <f t="shared" si="15"/>
        <v>-1.8691588785046745E-2</v>
      </c>
      <c r="AJ38" s="180">
        <f t="shared" si="16"/>
        <v>-2.285714285714285E-2</v>
      </c>
      <c r="AK38" s="180">
        <f t="shared" si="17"/>
        <v>-1.6569200779727029E-2</v>
      </c>
    </row>
    <row r="39" spans="1:37">
      <c r="A39" s="187" t="s">
        <v>689</v>
      </c>
      <c r="B39" s="199">
        <f t="shared" si="18"/>
        <v>1.2210787460880747E-2</v>
      </c>
      <c r="C39" s="189">
        <v>9.6799999999999997E-2</v>
      </c>
      <c r="D39" s="178">
        <v>0.1013</v>
      </c>
      <c r="E39" s="178">
        <v>0.1085</v>
      </c>
      <c r="F39" s="178">
        <v>0.1137</v>
      </c>
      <c r="G39" s="178">
        <v>0.104</v>
      </c>
      <c r="H39" s="178">
        <v>0.10589999999999999</v>
      </c>
      <c r="I39" s="178">
        <v>0.1195</v>
      </c>
      <c r="J39" s="178">
        <v>0.128</v>
      </c>
      <c r="K39" s="178">
        <v>0.1376</v>
      </c>
      <c r="L39" s="178">
        <v>0.13400000000000001</v>
      </c>
      <c r="M39" s="178">
        <v>0.13120000000000001</v>
      </c>
      <c r="N39" s="178">
        <v>0.13450000000000001</v>
      </c>
      <c r="O39" s="178">
        <v>0.13589999999999999</v>
      </c>
      <c r="P39" s="178">
        <v>0.1321</v>
      </c>
      <c r="Q39" s="178">
        <v>0.12640000000000001</v>
      </c>
      <c r="R39" s="178">
        <v>0.11940000000000001</v>
      </c>
      <c r="S39" s="178">
        <v>0.1183</v>
      </c>
      <c r="T39" s="178">
        <v>0.1202</v>
      </c>
      <c r="U39" s="178">
        <v>0.12180000000000001</v>
      </c>
      <c r="V39" s="180">
        <f t="shared" si="2"/>
        <v>7.1076011846001957E-2</v>
      </c>
      <c r="W39" s="180">
        <f t="shared" si="3"/>
        <v>4.792626728110596E-2</v>
      </c>
      <c r="X39" s="180">
        <f t="shared" si="4"/>
        <v>-8.5312225153913818E-2</v>
      </c>
      <c r="Y39" s="180">
        <f t="shared" si="5"/>
        <v>1.826923076923076E-2</v>
      </c>
      <c r="Z39" s="180">
        <f t="shared" si="6"/>
        <v>0.12842304060434373</v>
      </c>
      <c r="AA39" s="180">
        <f t="shared" si="7"/>
        <v>7.1129707112970772E-2</v>
      </c>
      <c r="AB39" s="180">
        <f t="shared" si="8"/>
        <v>7.4999999999999983E-2</v>
      </c>
      <c r="AC39" s="180">
        <f t="shared" si="9"/>
        <v>-2.6162790697674361E-2</v>
      </c>
      <c r="AD39" s="180">
        <f t="shared" si="10"/>
        <v>-2.0895522388059678E-2</v>
      </c>
      <c r="AE39" s="180">
        <f t="shared" si="11"/>
        <v>2.5152439024390221E-2</v>
      </c>
      <c r="AF39" s="180">
        <f t="shared" si="12"/>
        <v>1.0408921933085387E-2</v>
      </c>
      <c r="AG39" s="180">
        <f t="shared" si="13"/>
        <v>-2.7961736571008079E-2</v>
      </c>
      <c r="AH39" s="180">
        <f t="shared" si="14"/>
        <v>-4.3149129447388211E-2</v>
      </c>
      <c r="AI39" s="180">
        <f t="shared" si="15"/>
        <v>-5.5379746835443083E-2</v>
      </c>
      <c r="AJ39" s="180">
        <f t="shared" si="16"/>
        <v>-9.2127303182579882E-3</v>
      </c>
      <c r="AK39" s="180">
        <f t="shared" si="17"/>
        <v>1.6060862214708357E-2</v>
      </c>
    </row>
    <row r="40" spans="1:37">
      <c r="A40" s="187" t="s">
        <v>690</v>
      </c>
      <c r="B40" s="199">
        <f t="shared" si="18"/>
        <v>2.5808793276865409E-2</v>
      </c>
      <c r="C40" s="189">
        <v>0.1411</v>
      </c>
      <c r="D40" s="178">
        <v>0.1411</v>
      </c>
      <c r="E40" s="178">
        <v>0.1394</v>
      </c>
      <c r="F40" s="178">
        <v>0.153</v>
      </c>
      <c r="G40" s="178">
        <v>0.1399</v>
      </c>
      <c r="H40" s="178">
        <v>0.1341</v>
      </c>
      <c r="I40" s="178">
        <v>0.1321</v>
      </c>
      <c r="J40" s="178">
        <v>0.13800000000000001</v>
      </c>
      <c r="K40" s="178">
        <v>0.13650000000000001</v>
      </c>
      <c r="L40" s="178">
        <v>0.15090000000000001</v>
      </c>
      <c r="M40" s="178">
        <v>0.1603</v>
      </c>
      <c r="N40" s="178">
        <v>0.1701</v>
      </c>
      <c r="O40" s="178">
        <v>0.1658</v>
      </c>
      <c r="P40" s="178">
        <v>0.17119999999999999</v>
      </c>
      <c r="Q40" s="178">
        <v>0.18260000000000001</v>
      </c>
      <c r="R40" s="178">
        <v>0.19170000000000001</v>
      </c>
      <c r="S40" s="178">
        <v>0.2024</v>
      </c>
      <c r="T40" s="178">
        <v>0.2079</v>
      </c>
      <c r="U40" s="178">
        <v>0.18590000000000001</v>
      </c>
      <c r="V40" s="180">
        <f t="shared" si="2"/>
        <v>-1.2048192771084387E-2</v>
      </c>
      <c r="W40" s="180">
        <f t="shared" si="3"/>
        <v>9.7560975609756101E-2</v>
      </c>
      <c r="X40" s="180">
        <f t="shared" si="4"/>
        <v>-8.562091503267974E-2</v>
      </c>
      <c r="Y40" s="180">
        <f t="shared" si="5"/>
        <v>-4.1458184417441028E-2</v>
      </c>
      <c r="Z40" s="180">
        <f t="shared" si="6"/>
        <v>-1.4914243102162579E-2</v>
      </c>
      <c r="AA40" s="180">
        <f t="shared" si="7"/>
        <v>4.4663133989402096E-2</v>
      </c>
      <c r="AB40" s="180">
        <f t="shared" si="8"/>
        <v>-1.0869565217391313E-2</v>
      </c>
      <c r="AC40" s="180">
        <f t="shared" si="9"/>
        <v>0.10549450549450545</v>
      </c>
      <c r="AD40" s="180">
        <f t="shared" si="10"/>
        <v>6.2292909211398219E-2</v>
      </c>
      <c r="AE40" s="180">
        <f t="shared" si="11"/>
        <v>6.1135371179039319E-2</v>
      </c>
      <c r="AF40" s="180">
        <f t="shared" si="12"/>
        <v>-2.5279247501469714E-2</v>
      </c>
      <c r="AG40" s="180">
        <f t="shared" si="13"/>
        <v>3.2569360675512596E-2</v>
      </c>
      <c r="AH40" s="180">
        <f t="shared" si="14"/>
        <v>6.6588785046729104E-2</v>
      </c>
      <c r="AI40" s="180">
        <f t="shared" si="15"/>
        <v>4.9835706462212463E-2</v>
      </c>
      <c r="AJ40" s="180">
        <f t="shared" si="16"/>
        <v>5.5816379760041661E-2</v>
      </c>
      <c r="AK40" s="180">
        <f t="shared" si="17"/>
        <v>2.7173913043478284E-2</v>
      </c>
    </row>
    <row r="41" spans="1:37">
      <c r="A41" s="187" t="s">
        <v>692</v>
      </c>
      <c r="B41" s="199">
        <f>AVERAGE(AE41:AK41)</f>
        <v>1.9914927743811726E-2</v>
      </c>
      <c r="C41" s="190" t="s">
        <v>696</v>
      </c>
      <c r="D41" s="186" t="s">
        <v>696</v>
      </c>
      <c r="E41" s="186" t="s">
        <v>696</v>
      </c>
      <c r="F41" s="186" t="s">
        <v>696</v>
      </c>
      <c r="G41" s="186" t="s">
        <v>696</v>
      </c>
      <c r="H41" s="186" t="s">
        <v>696</v>
      </c>
      <c r="I41" s="186" t="s">
        <v>696</v>
      </c>
      <c r="J41" s="186" t="s">
        <v>696</v>
      </c>
      <c r="K41" s="186" t="s">
        <v>696</v>
      </c>
      <c r="L41" s="186" t="s">
        <v>696</v>
      </c>
      <c r="M41" s="178">
        <v>8.77E-2</v>
      </c>
      <c r="N41" s="178">
        <v>9.1999999999999998E-2</v>
      </c>
      <c r="O41" s="178">
        <v>8.3099999999999993E-2</v>
      </c>
      <c r="P41" s="178">
        <v>8.4599999999999995E-2</v>
      </c>
      <c r="Q41" s="178">
        <v>8.9499999999999996E-2</v>
      </c>
      <c r="R41" s="178">
        <v>9.1399999999999995E-2</v>
      </c>
      <c r="S41" s="178">
        <v>9.5000000000000001E-2</v>
      </c>
      <c r="T41" s="178">
        <v>9.98E-2</v>
      </c>
      <c r="U41" s="178">
        <v>0.10349999999999999</v>
      </c>
      <c r="V41" s="180"/>
      <c r="W41" s="180"/>
      <c r="X41" s="180"/>
      <c r="Y41" s="180"/>
      <c r="Z41" s="180"/>
      <c r="AA41" s="180"/>
      <c r="AB41" s="180"/>
      <c r="AC41" s="180"/>
      <c r="AD41" s="180"/>
      <c r="AE41" s="180">
        <f t="shared" si="11"/>
        <v>4.9030786773090057E-2</v>
      </c>
      <c r="AF41" s="180">
        <f t="shared" si="12"/>
        <v>-9.6739130434782661E-2</v>
      </c>
      <c r="AG41" s="180">
        <f t="shared" si="13"/>
        <v>1.8050541516245504E-2</v>
      </c>
      <c r="AH41" s="180">
        <f t="shared" si="14"/>
        <v>5.7919621749409005E-2</v>
      </c>
      <c r="AI41" s="180">
        <f t="shared" si="15"/>
        <v>2.1229050279329597E-2</v>
      </c>
      <c r="AJ41" s="180">
        <f t="shared" si="16"/>
        <v>3.9387308533916913E-2</v>
      </c>
      <c r="AK41" s="180">
        <f t="shared" si="17"/>
        <v>5.0526315789473669E-2</v>
      </c>
    </row>
    <row r="42" spans="1:37">
      <c r="A42" s="187" t="s">
        <v>719</v>
      </c>
      <c r="B42" s="199">
        <f>AVERAGE(AI42:AK42)</f>
        <v>4.4579047008995669E-2</v>
      </c>
      <c r="C42" s="190" t="s">
        <v>696</v>
      </c>
      <c r="D42" s="186" t="s">
        <v>696</v>
      </c>
      <c r="E42" s="186" t="s">
        <v>696</v>
      </c>
      <c r="F42" s="186" t="s">
        <v>696</v>
      </c>
      <c r="G42" s="186" t="s">
        <v>696</v>
      </c>
      <c r="H42" s="186" t="s">
        <v>696</v>
      </c>
      <c r="I42" s="186" t="s">
        <v>696</v>
      </c>
      <c r="J42" s="186" t="s">
        <v>696</v>
      </c>
      <c r="K42" s="186" t="s">
        <v>696</v>
      </c>
      <c r="L42" s="186" t="s">
        <v>696</v>
      </c>
      <c r="M42" s="186" t="s">
        <v>696</v>
      </c>
      <c r="N42" s="186" t="s">
        <v>696</v>
      </c>
      <c r="O42" s="186" t="s">
        <v>696</v>
      </c>
      <c r="P42" s="186" t="s">
        <v>696</v>
      </c>
      <c r="Q42" s="178">
        <v>0.13930000000000001</v>
      </c>
      <c r="R42" s="178">
        <v>0.14080000000000001</v>
      </c>
      <c r="S42" s="178">
        <v>0.161</v>
      </c>
      <c r="T42" s="178">
        <v>0.15770000000000001</v>
      </c>
      <c r="U42" s="178">
        <v>0.15090000000000001</v>
      </c>
      <c r="V42" s="180"/>
      <c r="W42" s="180"/>
      <c r="X42" s="180"/>
      <c r="Y42" s="180"/>
      <c r="Z42" s="180"/>
      <c r="AA42" s="180"/>
      <c r="AB42" s="180"/>
      <c r="AC42" s="180"/>
      <c r="AD42" s="180"/>
      <c r="AE42" s="180"/>
      <c r="AF42" s="180"/>
      <c r="AG42" s="180"/>
      <c r="AH42" s="180"/>
      <c r="AI42" s="180">
        <f t="shared" si="15"/>
        <v>1.0768126346015802E-2</v>
      </c>
      <c r="AJ42" s="180">
        <f t="shared" si="16"/>
        <v>0.14346590909090906</v>
      </c>
      <c r="AK42" s="180">
        <f t="shared" si="17"/>
        <v>-2.049689440993787E-2</v>
      </c>
    </row>
    <row r="43" spans="1:37">
      <c r="A43" s="187" t="s">
        <v>693</v>
      </c>
      <c r="B43" s="199">
        <f>AVERAGE(V43:AK43)</f>
        <v>1.2651655060450673E-3</v>
      </c>
      <c r="C43" s="189">
        <v>0.1069</v>
      </c>
      <c r="D43" s="178">
        <v>0.1069</v>
      </c>
      <c r="E43" s="178">
        <v>0.1179</v>
      </c>
      <c r="F43" s="178">
        <v>0.1237</v>
      </c>
      <c r="G43" s="178">
        <v>0.11310000000000001</v>
      </c>
      <c r="H43" s="178">
        <v>0.1124</v>
      </c>
      <c r="I43" s="178">
        <v>0.1484</v>
      </c>
      <c r="J43" s="178">
        <v>0.13880000000000001</v>
      </c>
      <c r="K43" s="178">
        <v>0.15629999999999999</v>
      </c>
      <c r="L43" s="178">
        <v>0.1351</v>
      </c>
      <c r="M43" s="178">
        <v>0.13550000000000001</v>
      </c>
      <c r="N43" s="178">
        <v>0.12659999999999999</v>
      </c>
      <c r="O43" s="178">
        <v>0.13730000000000001</v>
      </c>
      <c r="P43" s="178">
        <v>0.12790000000000001</v>
      </c>
      <c r="Q43" s="178">
        <v>0.1173</v>
      </c>
      <c r="R43" s="178">
        <v>0.1182</v>
      </c>
      <c r="S43" s="178">
        <v>0.1133</v>
      </c>
      <c r="T43" s="178">
        <v>9.9400000000000002E-2</v>
      </c>
      <c r="U43" s="178">
        <v>0.1042</v>
      </c>
      <c r="V43" s="180">
        <f t="shared" si="2"/>
        <v>0.1028999064546306</v>
      </c>
      <c r="W43" s="180">
        <f t="shared" si="3"/>
        <v>4.9194232400339266E-2</v>
      </c>
      <c r="X43" s="180">
        <f t="shared" si="4"/>
        <v>-8.5691188358932885E-2</v>
      </c>
      <c r="Y43" s="180">
        <f t="shared" si="5"/>
        <v>-6.1892130857648638E-3</v>
      </c>
      <c r="Z43" s="180">
        <f t="shared" si="6"/>
        <v>0.32028469750889682</v>
      </c>
      <c r="AA43" s="180">
        <f t="shared" si="7"/>
        <v>-6.4690026954177873E-2</v>
      </c>
      <c r="AB43" s="180">
        <f t="shared" si="8"/>
        <v>0.1260806916426512</v>
      </c>
      <c r="AC43" s="180">
        <f t="shared" si="9"/>
        <v>-0.13563659628918745</v>
      </c>
      <c r="AD43" s="180">
        <f t="shared" si="10"/>
        <v>2.9607698001481234E-3</v>
      </c>
      <c r="AE43" s="180">
        <f t="shared" si="11"/>
        <v>-6.5682656826568403E-2</v>
      </c>
      <c r="AF43" s="180">
        <f t="shared" si="12"/>
        <v>8.4518167456556201E-2</v>
      </c>
      <c r="AG43" s="180">
        <f t="shared" si="13"/>
        <v>-6.8463219227967886E-2</v>
      </c>
      <c r="AH43" s="180">
        <f t="shared" si="14"/>
        <v>-8.2877247849882804E-2</v>
      </c>
      <c r="AI43" s="180">
        <f t="shared" si="15"/>
        <v>7.6726342710997271E-3</v>
      </c>
      <c r="AJ43" s="180">
        <f t="shared" si="16"/>
        <v>-4.1455160744500862E-2</v>
      </c>
      <c r="AK43" s="180">
        <f t="shared" si="17"/>
        <v>-0.12268314210061779</v>
      </c>
    </row>
    <row r="44" spans="1:37">
      <c r="A44" s="187" t="s">
        <v>720</v>
      </c>
      <c r="B44" s="199">
        <f>AVERAGE(AC44:AK44)</f>
        <v>1.8400956178885722E-2</v>
      </c>
      <c r="C44" s="190" t="s">
        <v>696</v>
      </c>
      <c r="D44" s="186" t="s">
        <v>696</v>
      </c>
      <c r="E44" s="186" t="s">
        <v>696</v>
      </c>
      <c r="F44" s="186" t="s">
        <v>696</v>
      </c>
      <c r="G44" s="186" t="s">
        <v>696</v>
      </c>
      <c r="H44" s="186" t="s">
        <v>696</v>
      </c>
      <c r="I44" s="186" t="s">
        <v>696</v>
      </c>
      <c r="J44" s="186" t="s">
        <v>696</v>
      </c>
      <c r="K44" s="178">
        <v>7.4399999999999994E-2</v>
      </c>
      <c r="L44" s="178">
        <v>7.2900000000000006E-2</v>
      </c>
      <c r="M44" s="178">
        <v>7.7200000000000005E-2</v>
      </c>
      <c r="N44" s="178">
        <v>8.2500000000000004E-2</v>
      </c>
      <c r="O44" s="178">
        <v>8.3500000000000005E-2</v>
      </c>
      <c r="P44" s="178">
        <v>8.5500000000000007E-2</v>
      </c>
      <c r="Q44" s="178">
        <v>8.5800000000000001E-2</v>
      </c>
      <c r="R44" s="178">
        <v>8.6699999999999999E-2</v>
      </c>
      <c r="S44" s="178">
        <v>8.6900000000000005E-2</v>
      </c>
      <c r="T44" s="178">
        <v>8.7400000000000005E-2</v>
      </c>
      <c r="U44" s="178">
        <v>8.5599999999999996E-2</v>
      </c>
      <c r="V44" s="180"/>
      <c r="W44" s="180"/>
      <c r="X44" s="180"/>
      <c r="Y44" s="180"/>
      <c r="Z44" s="180"/>
      <c r="AA44" s="180"/>
      <c r="AB44" s="180"/>
      <c r="AC44" s="180">
        <f t="shared" si="9"/>
        <v>-2.0161290322580478E-2</v>
      </c>
      <c r="AD44" s="180">
        <f t="shared" si="10"/>
        <v>5.8984910836762661E-2</v>
      </c>
      <c r="AE44" s="180">
        <f t="shared" si="11"/>
        <v>6.8652849740932623E-2</v>
      </c>
      <c r="AF44" s="180">
        <f t="shared" si="12"/>
        <v>1.2121212121212132E-2</v>
      </c>
      <c r="AG44" s="180">
        <f t="shared" si="13"/>
        <v>2.3952095808383252E-2</v>
      </c>
      <c r="AH44" s="180">
        <f t="shared" si="14"/>
        <v>3.5087719298244995E-3</v>
      </c>
      <c r="AI44" s="180">
        <f t="shared" si="15"/>
        <v>1.0489510489510466E-2</v>
      </c>
      <c r="AJ44" s="180">
        <f t="shared" si="16"/>
        <v>2.3068050749712309E-3</v>
      </c>
      <c r="AK44" s="180">
        <f t="shared" si="17"/>
        <v>5.7537399309551254E-3</v>
      </c>
    </row>
    <row r="45" spans="1:37">
      <c r="A45" s="187" t="s">
        <v>721</v>
      </c>
      <c r="B45" s="199">
        <f>AVERAGE(AF45:AK45)</f>
        <v>0.13649278225965172</v>
      </c>
      <c r="C45" s="190" t="s">
        <v>696</v>
      </c>
      <c r="D45" s="186" t="s">
        <v>696</v>
      </c>
      <c r="E45" s="186" t="s">
        <v>696</v>
      </c>
      <c r="F45" s="186" t="s">
        <v>696</v>
      </c>
      <c r="G45" s="186" t="s">
        <v>696</v>
      </c>
      <c r="H45" s="186" t="s">
        <v>696</v>
      </c>
      <c r="I45" s="186" t="s">
        <v>696</v>
      </c>
      <c r="J45" s="186" t="s">
        <v>696</v>
      </c>
      <c r="K45" s="186" t="s">
        <v>696</v>
      </c>
      <c r="L45" s="186" t="s">
        <v>696</v>
      </c>
      <c r="M45" s="186" t="s">
        <v>696</v>
      </c>
      <c r="N45" s="178">
        <v>3.6900000000000002E-2</v>
      </c>
      <c r="O45" s="178">
        <v>3.9E-2</v>
      </c>
      <c r="P45" s="178">
        <v>4.1000000000000002E-2</v>
      </c>
      <c r="Q45" s="178">
        <v>4.1799999999999997E-2</v>
      </c>
      <c r="R45" s="178">
        <v>4.1399999999999999E-2</v>
      </c>
      <c r="S45" s="178">
        <v>7.0000000000000007E-2</v>
      </c>
      <c r="T45" s="178">
        <v>7.0699999999999999E-2</v>
      </c>
      <c r="U45" s="178">
        <v>6.9599999999999995E-2</v>
      </c>
      <c r="V45" s="180"/>
      <c r="W45" s="180"/>
      <c r="X45" s="180"/>
      <c r="Y45" s="180"/>
      <c r="Z45" s="180"/>
      <c r="AA45" s="180"/>
      <c r="AB45" s="180"/>
      <c r="AC45" s="180"/>
      <c r="AD45" s="180"/>
      <c r="AE45" s="180"/>
      <c r="AF45" s="180">
        <f t="shared" si="12"/>
        <v>5.6910569105690992E-2</v>
      </c>
      <c r="AG45" s="180">
        <f t="shared" si="13"/>
        <v>5.1282051282051329E-2</v>
      </c>
      <c r="AH45" s="180">
        <f t="shared" si="14"/>
        <v>1.9512195121951102E-2</v>
      </c>
      <c r="AI45" s="180">
        <f t="shared" si="15"/>
        <v>-9.5693779904305644E-3</v>
      </c>
      <c r="AJ45" s="180">
        <f t="shared" si="16"/>
        <v>0.69082125603864752</v>
      </c>
      <c r="AK45" s="180">
        <f t="shared" si="17"/>
        <v>9.9999999999998892E-3</v>
      </c>
    </row>
    <row r="46" spans="1:37">
      <c r="A46" s="187" t="s">
        <v>722</v>
      </c>
      <c r="B46" s="199">
        <f>AVERAGE(V46:AK46)</f>
        <v>-3.1468561642388197E-2</v>
      </c>
      <c r="C46" s="190" t="s">
        <v>696</v>
      </c>
      <c r="D46" s="186" t="s">
        <v>696</v>
      </c>
      <c r="E46" s="186" t="s">
        <v>696</v>
      </c>
      <c r="F46" s="186" t="s">
        <v>696</v>
      </c>
      <c r="G46" s="186" t="s">
        <v>696</v>
      </c>
      <c r="H46" s="186" t="s">
        <v>696</v>
      </c>
      <c r="I46" s="186" t="s">
        <v>696</v>
      </c>
      <c r="J46" s="186" t="s">
        <v>696</v>
      </c>
      <c r="K46" s="178">
        <v>9.6000000000000002E-2</v>
      </c>
      <c r="L46" s="178">
        <v>9.64E-2</v>
      </c>
      <c r="M46" s="178">
        <v>9.69E-2</v>
      </c>
      <c r="N46" s="178">
        <v>9.7299999999999998E-2</v>
      </c>
      <c r="O46" s="178">
        <v>9.6299999999999997E-2</v>
      </c>
      <c r="P46" s="178">
        <v>9.6199999999999994E-2</v>
      </c>
      <c r="Q46" s="178">
        <v>9.6299999999999997E-2</v>
      </c>
      <c r="R46" s="178">
        <v>9.6699999999999994E-2</v>
      </c>
      <c r="S46" s="178">
        <v>6.7599999999999993E-2</v>
      </c>
      <c r="T46" s="178">
        <v>6.83E-2</v>
      </c>
      <c r="U46" s="178">
        <v>6.8699999999999997E-2</v>
      </c>
      <c r="V46" s="180"/>
      <c r="W46" s="180"/>
      <c r="X46" s="180"/>
      <c r="Y46" s="180"/>
      <c r="Z46" s="180"/>
      <c r="AA46" s="180"/>
      <c r="AB46" s="180"/>
      <c r="AC46" s="180">
        <f t="shared" si="9"/>
        <v>4.1666666666666415E-3</v>
      </c>
      <c r="AD46" s="180">
        <f t="shared" si="10"/>
        <v>5.1867219917012498E-3</v>
      </c>
      <c r="AE46" s="180">
        <f t="shared" si="11"/>
        <v>4.1279669762641653E-3</v>
      </c>
      <c r="AF46" s="180">
        <f t="shared" si="12"/>
        <v>-1.0277492291880791E-2</v>
      </c>
      <c r="AG46" s="180">
        <f t="shared" si="13"/>
        <v>-1.0384215991692924E-3</v>
      </c>
      <c r="AH46" s="180">
        <f t="shared" si="14"/>
        <v>1.0395010395010693E-3</v>
      </c>
      <c r="AI46" s="180">
        <f t="shared" si="15"/>
        <v>4.1536863966770256E-3</v>
      </c>
      <c r="AJ46" s="180">
        <f t="shared" si="16"/>
        <v>-0.30093071354705275</v>
      </c>
      <c r="AK46" s="180">
        <f t="shared" si="17"/>
        <v>1.0355029585798909E-2</v>
      </c>
    </row>
    <row r="47" spans="1:37">
      <c r="A47" s="187" t="s">
        <v>695</v>
      </c>
      <c r="B47" s="199">
        <f>AVERAGE(AG47:AK47)</f>
        <v>1.4313626391782186E-2</v>
      </c>
      <c r="C47" s="190" t="s">
        <v>696</v>
      </c>
      <c r="D47" s="186" t="s">
        <v>696</v>
      </c>
      <c r="E47" s="186" t="s">
        <v>696</v>
      </c>
      <c r="F47" s="186" t="s">
        <v>696</v>
      </c>
      <c r="G47" s="186" t="s">
        <v>696</v>
      </c>
      <c r="H47" s="186" t="s">
        <v>696</v>
      </c>
      <c r="I47" s="186" t="s">
        <v>696</v>
      </c>
      <c r="J47" s="186" t="s">
        <v>696</v>
      </c>
      <c r="K47" s="186" t="s">
        <v>696</v>
      </c>
      <c r="L47" s="186" t="s">
        <v>696</v>
      </c>
      <c r="M47" s="186" t="s">
        <v>696</v>
      </c>
      <c r="N47" s="186" t="s">
        <v>696</v>
      </c>
      <c r="O47" s="178">
        <v>4.6699999999999998E-2</v>
      </c>
      <c r="P47" s="178">
        <v>5.0299999999999997E-2</v>
      </c>
      <c r="Q47" s="178">
        <v>4.99E-2</v>
      </c>
      <c r="R47" s="178">
        <v>4.9000000000000002E-2</v>
      </c>
      <c r="S47" s="178">
        <v>4.7199999999999999E-2</v>
      </c>
      <c r="T47" s="178">
        <v>4.99E-2</v>
      </c>
      <c r="U47" s="178">
        <v>4.9000000000000002E-2</v>
      </c>
      <c r="V47" s="180"/>
      <c r="W47" s="180"/>
      <c r="X47" s="180"/>
      <c r="Y47" s="180"/>
      <c r="Z47" s="180"/>
      <c r="AA47" s="180"/>
      <c r="AB47" s="180"/>
      <c r="AC47" s="180"/>
      <c r="AD47" s="180"/>
      <c r="AE47" s="180"/>
      <c r="AF47" s="180"/>
      <c r="AG47" s="180">
        <f t="shared" si="13"/>
        <v>7.7087794432548165E-2</v>
      </c>
      <c r="AH47" s="180">
        <f t="shared" si="14"/>
        <v>-7.9522862823061154E-3</v>
      </c>
      <c r="AI47" s="180">
        <f t="shared" si="15"/>
        <v>-1.8036072144288536E-2</v>
      </c>
      <c r="AJ47" s="180">
        <f t="shared" si="16"/>
        <v>-3.6734693877551079E-2</v>
      </c>
      <c r="AK47" s="180">
        <f t="shared" si="17"/>
        <v>5.7203389830508496E-2</v>
      </c>
    </row>
    <row r="48" spans="1:37">
      <c r="A48" s="187" t="s">
        <v>697</v>
      </c>
      <c r="B48" s="199">
        <f>AVERAGE(V48:AK48)</f>
        <v>2.5369093241375013E-2</v>
      </c>
      <c r="C48" s="189">
        <v>7.0599999999999996E-2</v>
      </c>
      <c r="D48" s="178">
        <v>7.0599999999999996E-2</v>
      </c>
      <c r="E48" s="178">
        <v>7.8200000000000006E-2</v>
      </c>
      <c r="F48" s="178">
        <v>9.69E-2</v>
      </c>
      <c r="G48" s="178">
        <v>9.0899999999999995E-2</v>
      </c>
      <c r="H48" s="178">
        <v>9.3600000000000003E-2</v>
      </c>
      <c r="I48" s="178">
        <v>0.1067</v>
      </c>
      <c r="J48" s="178">
        <v>0.10920000000000001</v>
      </c>
      <c r="K48" s="178">
        <v>9.7799999999999998E-2</v>
      </c>
      <c r="L48" s="178">
        <v>9.1899999999999996E-2</v>
      </c>
      <c r="M48" s="178">
        <v>0.10440000000000001</v>
      </c>
      <c r="N48" s="178">
        <v>0.1169</v>
      </c>
      <c r="O48" s="178">
        <v>0.1186</v>
      </c>
      <c r="P48" s="178">
        <v>0.1053</v>
      </c>
      <c r="Q48" s="178">
        <v>9.5500000000000002E-2</v>
      </c>
      <c r="R48" s="178">
        <v>0.104</v>
      </c>
      <c r="S48" s="178">
        <v>0.1081</v>
      </c>
      <c r="T48" s="178">
        <v>9.7199999999999995E-2</v>
      </c>
      <c r="U48" s="178">
        <v>0.10199999999999999</v>
      </c>
      <c r="V48" s="180">
        <f t="shared" si="2"/>
        <v>0.10764872521246473</v>
      </c>
      <c r="W48" s="180">
        <f t="shared" si="3"/>
        <v>0.23913043478260862</v>
      </c>
      <c r="X48" s="180">
        <f t="shared" si="4"/>
        <v>-6.1919504643962904E-2</v>
      </c>
      <c r="Y48" s="180">
        <f t="shared" si="5"/>
        <v>2.9702970297029792E-2</v>
      </c>
      <c r="Z48" s="180">
        <f t="shared" si="6"/>
        <v>0.13995726495726496</v>
      </c>
      <c r="AA48" s="180">
        <f t="shared" si="7"/>
        <v>2.3430178069353349E-2</v>
      </c>
      <c r="AB48" s="180">
        <f t="shared" si="8"/>
        <v>-0.10439560439560445</v>
      </c>
      <c r="AC48" s="180">
        <f t="shared" si="9"/>
        <v>-6.0327198364008204E-2</v>
      </c>
      <c r="AD48" s="180">
        <f t="shared" si="10"/>
        <v>0.13601741022850938</v>
      </c>
      <c r="AE48" s="180">
        <f t="shared" si="11"/>
        <v>0.11973180076628349</v>
      </c>
      <c r="AF48" s="180">
        <f t="shared" si="12"/>
        <v>1.454234388366119E-2</v>
      </c>
      <c r="AG48" s="180">
        <f t="shared" si="13"/>
        <v>-0.11214165261382793</v>
      </c>
      <c r="AH48" s="180">
        <f t="shared" si="14"/>
        <v>-9.3067426400759753E-2</v>
      </c>
      <c r="AI48" s="180">
        <f t="shared" si="15"/>
        <v>8.9005235602094168E-2</v>
      </c>
      <c r="AJ48" s="180">
        <f t="shared" si="16"/>
        <v>3.9423076923076984E-2</v>
      </c>
      <c r="AK48" s="180">
        <f t="shared" si="17"/>
        <v>-0.10083256244218322</v>
      </c>
    </row>
    <row r="49" spans="1:37">
      <c r="A49" s="187" t="s">
        <v>723</v>
      </c>
      <c r="B49" s="199">
        <f>AVERAGE(AA49:AK49)</f>
        <v>1.0229444914361058E-2</v>
      </c>
      <c r="C49" s="190" t="s">
        <v>696</v>
      </c>
      <c r="D49" s="186" t="s">
        <v>696</v>
      </c>
      <c r="E49" s="186" t="s">
        <v>696</v>
      </c>
      <c r="F49" s="186" t="s">
        <v>696</v>
      </c>
      <c r="G49" s="186" t="s">
        <v>696</v>
      </c>
      <c r="H49" s="186" t="s">
        <v>696</v>
      </c>
      <c r="I49" s="178">
        <v>6.3399999999999998E-2</v>
      </c>
      <c r="J49" s="178">
        <v>6.2899999999999998E-2</v>
      </c>
      <c r="K49" s="178">
        <v>6.3700000000000007E-2</v>
      </c>
      <c r="L49" s="178">
        <v>6.7100000000000007E-2</v>
      </c>
      <c r="M49" s="178">
        <v>6.83E-2</v>
      </c>
      <c r="N49" s="178">
        <v>6.8699999999999997E-2</v>
      </c>
      <c r="O49" s="178">
        <v>6.8599999999999994E-2</v>
      </c>
      <c r="P49" s="178">
        <v>6.8000000000000005E-2</v>
      </c>
      <c r="Q49" s="178">
        <v>6.7599999999999993E-2</v>
      </c>
      <c r="R49" s="178">
        <v>6.8900000000000003E-2</v>
      </c>
      <c r="S49" s="178">
        <v>6.9400000000000003E-2</v>
      </c>
      <c r="T49" s="178">
        <v>7.0800000000000002E-2</v>
      </c>
      <c r="U49" s="178">
        <v>7.1099999999999997E-2</v>
      </c>
      <c r="V49" s="180"/>
      <c r="W49" s="180"/>
      <c r="X49" s="180"/>
      <c r="Y49" s="180"/>
      <c r="Z49" s="180"/>
      <c r="AA49" s="180">
        <f t="shared" si="7"/>
        <v>-7.8864353312302904E-3</v>
      </c>
      <c r="AB49" s="180">
        <f t="shared" si="8"/>
        <v>1.2718600953895216E-2</v>
      </c>
      <c r="AC49" s="180">
        <f t="shared" si="9"/>
        <v>5.3375196232339085E-2</v>
      </c>
      <c r="AD49" s="180">
        <f t="shared" si="10"/>
        <v>1.788375558867351E-2</v>
      </c>
      <c r="AE49" s="180">
        <f t="shared" si="11"/>
        <v>5.8565153733528197E-3</v>
      </c>
      <c r="AF49" s="180">
        <f t="shared" si="12"/>
        <v>-1.4556040756914536E-3</v>
      </c>
      <c r="AG49" s="180">
        <f t="shared" si="13"/>
        <v>-8.7463556851310412E-3</v>
      </c>
      <c r="AH49" s="180">
        <f t="shared" si="14"/>
        <v>-5.8823529411766388E-3</v>
      </c>
      <c r="AI49" s="180">
        <f t="shared" si="15"/>
        <v>1.9230769230769374E-2</v>
      </c>
      <c r="AJ49" s="180">
        <f t="shared" si="16"/>
        <v>7.2568940493468858E-3</v>
      </c>
      <c r="AK49" s="180">
        <f t="shared" si="17"/>
        <v>2.0172910662824183E-2</v>
      </c>
    </row>
    <row r="50" spans="1:37" ht="26.25">
      <c r="A50" s="187" t="s">
        <v>724</v>
      </c>
      <c r="B50" s="199">
        <f>AVERAGE(AG50:AK50)</f>
        <v>3.5617238665759131E-2</v>
      </c>
      <c r="C50" s="190" t="s">
        <v>696</v>
      </c>
      <c r="D50" s="186" t="s">
        <v>696</v>
      </c>
      <c r="E50" s="186" t="s">
        <v>696</v>
      </c>
      <c r="F50" s="186" t="s">
        <v>696</v>
      </c>
      <c r="G50" s="186" t="s">
        <v>696</v>
      </c>
      <c r="H50" s="186" t="s">
        <v>696</v>
      </c>
      <c r="I50" s="186" t="s">
        <v>696</v>
      </c>
      <c r="J50" s="186" t="s">
        <v>696</v>
      </c>
      <c r="K50" s="186" t="s">
        <v>696</v>
      </c>
      <c r="L50" s="186" t="s">
        <v>696</v>
      </c>
      <c r="M50" s="186" t="s">
        <v>696</v>
      </c>
      <c r="N50" s="186" t="s">
        <v>696</v>
      </c>
      <c r="O50" s="178">
        <v>4.07E-2</v>
      </c>
      <c r="P50" s="178">
        <v>4.02E-2</v>
      </c>
      <c r="Q50" s="178">
        <v>4.1000000000000002E-2</v>
      </c>
      <c r="R50" s="178">
        <v>4.41E-2</v>
      </c>
      <c r="S50" s="178">
        <v>4.8099999999999997E-2</v>
      </c>
      <c r="T50" s="178">
        <v>4.8300000000000003E-2</v>
      </c>
      <c r="U50" s="178">
        <v>4.8300000000000003E-2</v>
      </c>
      <c r="V50" s="180"/>
      <c r="W50" s="180"/>
      <c r="X50" s="180"/>
      <c r="Y50" s="180"/>
      <c r="Z50" s="180"/>
      <c r="AA50" s="180"/>
      <c r="AB50" s="180"/>
      <c r="AC50" s="180"/>
      <c r="AD50" s="180"/>
      <c r="AE50" s="180"/>
      <c r="AF50" s="180"/>
      <c r="AG50" s="180">
        <f t="shared" si="13"/>
        <v>-1.2285012285012296E-2</v>
      </c>
      <c r="AH50" s="180">
        <f t="shared" si="14"/>
        <v>1.9900497512437863E-2</v>
      </c>
      <c r="AI50" s="180">
        <f t="shared" si="15"/>
        <v>7.5609756097560932E-2</v>
      </c>
      <c r="AJ50" s="180">
        <f t="shared" si="16"/>
        <v>9.0702947845804904E-2</v>
      </c>
      <c r="AK50" s="180">
        <f t="shared" si="17"/>
        <v>4.1580041580042771E-3</v>
      </c>
    </row>
    <row r="51" spans="1:37">
      <c r="A51" s="187" t="s">
        <v>725</v>
      </c>
      <c r="B51" s="199">
        <f>AVERAGE(V51:AK51)</f>
        <v>7.5702075702075669E-2</v>
      </c>
      <c r="C51" s="190" t="s">
        <v>696</v>
      </c>
      <c r="D51" s="186" t="s">
        <v>696</v>
      </c>
      <c r="E51" s="186" t="s">
        <v>696</v>
      </c>
      <c r="F51" s="186" t="s">
        <v>696</v>
      </c>
      <c r="G51" s="186" t="s">
        <v>696</v>
      </c>
      <c r="H51" s="186" t="s">
        <v>696</v>
      </c>
      <c r="I51" s="186" t="s">
        <v>696</v>
      </c>
      <c r="J51" s="186" t="s">
        <v>696</v>
      </c>
      <c r="K51" s="186" t="s">
        <v>696</v>
      </c>
      <c r="L51" s="186" t="s">
        <v>696</v>
      </c>
      <c r="M51" s="186" t="s">
        <v>696</v>
      </c>
      <c r="N51" s="186" t="s">
        <v>696</v>
      </c>
      <c r="O51" s="186" t="s">
        <v>696</v>
      </c>
      <c r="P51" s="186" t="s">
        <v>696</v>
      </c>
      <c r="Q51" s="186" t="s">
        <v>696</v>
      </c>
      <c r="R51" s="186" t="s">
        <v>696</v>
      </c>
      <c r="S51" s="178">
        <v>8.1900000000000001E-2</v>
      </c>
      <c r="T51" s="178">
        <v>8.8099999999999998E-2</v>
      </c>
      <c r="U51" s="178">
        <v>9.6199999999999994E-2</v>
      </c>
      <c r="V51" s="180"/>
      <c r="W51" s="180"/>
      <c r="X51" s="180"/>
      <c r="Y51" s="180"/>
      <c r="Z51" s="180"/>
      <c r="AA51" s="180"/>
      <c r="AB51" s="180"/>
      <c r="AC51" s="180"/>
      <c r="AD51" s="180"/>
      <c r="AE51" s="180"/>
      <c r="AF51" s="180"/>
      <c r="AG51" s="180"/>
      <c r="AH51" s="180"/>
      <c r="AI51" s="180"/>
      <c r="AJ51" s="180"/>
      <c r="AK51" s="180">
        <f t="shared" si="17"/>
        <v>7.5702075702075669E-2</v>
      </c>
    </row>
    <row r="56" spans="1:37" ht="15.75" thickBot="1"/>
    <row r="57" spans="1:37">
      <c r="A57" s="197" t="s">
        <v>699</v>
      </c>
      <c r="B57" s="198" t="s">
        <v>726</v>
      </c>
      <c r="C57" s="185"/>
      <c r="D57" s="185"/>
      <c r="F57" s="185"/>
      <c r="G57" s="185"/>
      <c r="H57" s="185"/>
      <c r="I57" s="185"/>
      <c r="J57" s="185"/>
      <c r="K57" s="185"/>
    </row>
    <row r="58" spans="1:37">
      <c r="A58" s="193" t="s">
        <v>700</v>
      </c>
      <c r="B58" s="194" t="s">
        <v>727</v>
      </c>
      <c r="C58" s="185"/>
      <c r="D58" s="185"/>
      <c r="E58" s="185"/>
      <c r="F58" s="185"/>
      <c r="G58" s="185"/>
      <c r="H58" s="185"/>
      <c r="I58" s="185"/>
      <c r="J58" s="185"/>
      <c r="K58" s="185"/>
    </row>
    <row r="59" spans="1:37">
      <c r="A59" s="193" t="s">
        <v>525</v>
      </c>
      <c r="B59" s="194" t="s">
        <v>702</v>
      </c>
      <c r="C59" s="185"/>
      <c r="D59" s="185"/>
      <c r="E59" s="185"/>
      <c r="F59" s="185"/>
      <c r="G59" s="185"/>
      <c r="H59" s="185"/>
      <c r="I59" s="185"/>
      <c r="J59" s="185"/>
      <c r="K59" s="185"/>
    </row>
    <row r="60" spans="1:37">
      <c r="A60" s="193" t="s">
        <v>703</v>
      </c>
      <c r="B60" s="194" t="s">
        <v>704</v>
      </c>
      <c r="C60" s="185"/>
      <c r="D60" s="185"/>
      <c r="E60" s="185"/>
      <c r="F60" s="185"/>
      <c r="G60" s="185"/>
      <c r="H60" s="185"/>
      <c r="I60" s="185"/>
      <c r="J60" s="185"/>
      <c r="K60" s="185"/>
    </row>
    <row r="61" spans="1:37">
      <c r="A61" s="193" t="s">
        <v>705</v>
      </c>
      <c r="B61" s="194" t="s">
        <v>706</v>
      </c>
      <c r="C61" s="185"/>
      <c r="D61" s="185"/>
      <c r="E61" s="185"/>
      <c r="F61" s="185"/>
      <c r="G61" s="185"/>
      <c r="H61" s="185"/>
      <c r="I61" s="185"/>
      <c r="J61" s="185"/>
      <c r="K61" s="185"/>
    </row>
    <row r="62" spans="1:37" ht="27" thickBot="1">
      <c r="A62" s="195" t="s">
        <v>740</v>
      </c>
      <c r="B62" s="203" t="s">
        <v>750</v>
      </c>
      <c r="C62" s="185"/>
      <c r="D62" s="185"/>
      <c r="E62" s="185"/>
      <c r="F62" s="185"/>
      <c r="G62" s="185"/>
      <c r="H62" s="185"/>
      <c r="I62" s="185"/>
      <c r="J62" s="185"/>
      <c r="K62" s="185"/>
    </row>
    <row r="64" spans="1:37">
      <c r="A64" s="177" t="s">
        <v>529</v>
      </c>
      <c r="B64" s="191" t="s">
        <v>739</v>
      </c>
      <c r="C64" s="177" t="s">
        <v>730</v>
      </c>
      <c r="D64" s="177" t="s">
        <v>731</v>
      </c>
      <c r="E64" s="177" t="s">
        <v>732</v>
      </c>
      <c r="F64" s="177" t="s">
        <v>733</v>
      </c>
      <c r="G64" s="177" t="s">
        <v>734</v>
      </c>
      <c r="H64" s="177" t="s">
        <v>735</v>
      </c>
      <c r="I64" s="177" t="s">
        <v>736</v>
      </c>
      <c r="J64" s="177" t="s">
        <v>737</v>
      </c>
      <c r="K64" s="177" t="s">
        <v>738</v>
      </c>
      <c r="L64" s="177" t="s">
        <v>707</v>
      </c>
      <c r="M64" s="177" t="s">
        <v>708</v>
      </c>
      <c r="N64" s="177" t="s">
        <v>709</v>
      </c>
      <c r="O64" s="177" t="s">
        <v>710</v>
      </c>
      <c r="P64" s="177" t="s">
        <v>711</v>
      </c>
      <c r="Q64" s="177" t="s">
        <v>712</v>
      </c>
      <c r="R64" s="177" t="s">
        <v>713</v>
      </c>
      <c r="S64" s="177" t="s">
        <v>714</v>
      </c>
      <c r="T64" s="177" t="s">
        <v>715</v>
      </c>
      <c r="U64" s="177" t="s">
        <v>716</v>
      </c>
      <c r="V64" s="192" t="s">
        <v>731</v>
      </c>
      <c r="W64" s="192" t="s">
        <v>732</v>
      </c>
      <c r="X64" s="192" t="s">
        <v>733</v>
      </c>
      <c r="Y64" s="192" t="s">
        <v>734</v>
      </c>
      <c r="Z64" s="192" t="s">
        <v>735</v>
      </c>
      <c r="AA64" s="192" t="s">
        <v>736</v>
      </c>
      <c r="AB64" s="192" t="s">
        <v>737</v>
      </c>
      <c r="AC64" s="192" t="s">
        <v>738</v>
      </c>
      <c r="AD64" s="192" t="s">
        <v>707</v>
      </c>
      <c r="AE64" s="192" t="s">
        <v>708</v>
      </c>
      <c r="AF64" s="192" t="s">
        <v>709</v>
      </c>
      <c r="AG64" s="192" t="s">
        <v>710</v>
      </c>
      <c r="AH64" s="192" t="s">
        <v>711</v>
      </c>
      <c r="AI64" s="192" t="s">
        <v>712</v>
      </c>
      <c r="AJ64" s="192" t="s">
        <v>713</v>
      </c>
      <c r="AK64" s="192" t="s">
        <v>714</v>
      </c>
    </row>
    <row r="65" spans="1:37">
      <c r="A65" s="177" t="s">
        <v>663</v>
      </c>
      <c r="B65" s="199">
        <f t="shared" ref="B65:B93" si="19">AVERAGE(V65:AK65)</f>
        <v>2.3708746181667666E-2</v>
      </c>
      <c r="C65" s="178">
        <v>4.3999999999999997E-2</v>
      </c>
      <c r="D65" s="178">
        <v>4.3999999999999997E-2</v>
      </c>
      <c r="E65" s="178">
        <v>4.6100000000000002E-2</v>
      </c>
      <c r="F65" s="178">
        <v>5.3499999999999999E-2</v>
      </c>
      <c r="G65" s="178">
        <v>5.0099999999999999E-2</v>
      </c>
      <c r="H65" s="178">
        <v>4.5400000000000003E-2</v>
      </c>
      <c r="I65" s="178">
        <v>4.4900000000000002E-2</v>
      </c>
      <c r="J65" s="178">
        <v>4.8800000000000003E-2</v>
      </c>
      <c r="K65" s="178">
        <v>4.8500000000000001E-2</v>
      </c>
      <c r="L65" s="178">
        <v>5.57E-2</v>
      </c>
      <c r="M65" s="178">
        <v>5.4199999999999998E-2</v>
      </c>
      <c r="N65" s="178">
        <v>6.0299999999999999E-2</v>
      </c>
      <c r="O65" s="178">
        <v>5.6500000000000002E-2</v>
      </c>
      <c r="P65" s="178">
        <v>6.0699999999999997E-2</v>
      </c>
      <c r="Q65" s="178">
        <v>5.7599999999999998E-2</v>
      </c>
      <c r="R65" s="178">
        <v>6.1899999999999997E-2</v>
      </c>
      <c r="S65" s="178">
        <v>5.7500000000000002E-2</v>
      </c>
      <c r="T65" s="178">
        <v>6.0999999999999999E-2</v>
      </c>
      <c r="U65" s="178">
        <v>5.3699999999999998E-2</v>
      </c>
      <c r="V65" s="180">
        <f t="shared" ref="V65:AK65" si="20">((E65-D65)/D65)</f>
        <v>4.7727272727272833E-2</v>
      </c>
      <c r="W65" s="180">
        <f t="shared" si="20"/>
        <v>0.16052060737527107</v>
      </c>
      <c r="X65" s="180">
        <f t="shared" si="20"/>
        <v>-6.3551401869158891E-2</v>
      </c>
      <c r="Y65" s="180">
        <f t="shared" si="20"/>
        <v>-9.3812375249500923E-2</v>
      </c>
      <c r="Z65" s="180">
        <f t="shared" si="20"/>
        <v>-1.1013215859030846E-2</v>
      </c>
      <c r="AA65" s="180">
        <f t="shared" si="20"/>
        <v>8.6859688195991103E-2</v>
      </c>
      <c r="AB65" s="180">
        <f t="shared" si="20"/>
        <v>-6.1475409836065911E-3</v>
      </c>
      <c r="AC65" s="180">
        <f t="shared" si="20"/>
        <v>0.14845360824742262</v>
      </c>
      <c r="AD65" s="180">
        <f t="shared" si="20"/>
        <v>-2.6929982046678659E-2</v>
      </c>
      <c r="AE65" s="180">
        <f t="shared" si="20"/>
        <v>0.11254612546125464</v>
      </c>
      <c r="AF65" s="180">
        <f t="shared" si="20"/>
        <v>-6.3018242122719698E-2</v>
      </c>
      <c r="AG65" s="180">
        <f t="shared" si="20"/>
        <v>7.4336283185840624E-2</v>
      </c>
      <c r="AH65" s="180">
        <f t="shared" si="20"/>
        <v>-5.1070840197693555E-2</v>
      </c>
      <c r="AI65" s="180">
        <f t="shared" si="20"/>
        <v>7.4652777777777748E-2</v>
      </c>
      <c r="AJ65" s="180">
        <f t="shared" si="20"/>
        <v>-7.1082390953150151E-2</v>
      </c>
      <c r="AK65" s="180">
        <f t="shared" si="20"/>
        <v>6.0869565217391237E-2</v>
      </c>
    </row>
    <row r="66" spans="1:37">
      <c r="A66" s="177" t="s">
        <v>717</v>
      </c>
      <c r="B66" s="199">
        <f t="shared" si="19"/>
        <v>2.3717515402139372E-2</v>
      </c>
      <c r="C66" s="178">
        <v>4.41E-2</v>
      </c>
      <c r="D66" s="178">
        <v>4.41E-2</v>
      </c>
      <c r="E66" s="178">
        <v>4.6199999999999998E-2</v>
      </c>
      <c r="F66" s="178">
        <v>5.3699999999999998E-2</v>
      </c>
      <c r="G66" s="178">
        <v>5.0200000000000002E-2</v>
      </c>
      <c r="H66" s="178">
        <v>4.5499999999999999E-2</v>
      </c>
      <c r="I66" s="178">
        <v>4.4999999999999998E-2</v>
      </c>
      <c r="J66" s="178">
        <v>4.8899999999999999E-2</v>
      </c>
      <c r="K66" s="178">
        <v>4.8500000000000001E-2</v>
      </c>
      <c r="L66" s="178">
        <v>5.5800000000000002E-2</v>
      </c>
      <c r="M66" s="178">
        <v>5.4300000000000001E-2</v>
      </c>
      <c r="N66" s="178">
        <v>6.0400000000000002E-2</v>
      </c>
      <c r="O66" s="178">
        <v>5.6599999999999998E-2</v>
      </c>
      <c r="P66" s="178">
        <v>6.08E-2</v>
      </c>
      <c r="Q66" s="178">
        <v>5.7700000000000001E-2</v>
      </c>
      <c r="R66" s="178">
        <v>6.2E-2</v>
      </c>
      <c r="S66" s="178">
        <v>5.7500000000000002E-2</v>
      </c>
      <c r="T66" s="178">
        <v>6.1100000000000002E-2</v>
      </c>
      <c r="U66" s="178">
        <v>5.3800000000000001E-2</v>
      </c>
      <c r="V66" s="180">
        <f t="shared" ref="V66:V95" si="21">((E66-D66)/D66)</f>
        <v>4.7619047619047568E-2</v>
      </c>
      <c r="W66" s="180">
        <f t="shared" ref="W66:W95" si="22">((F66-E66)/E66)</f>
        <v>0.16233766233766234</v>
      </c>
      <c r="X66" s="180">
        <f t="shared" ref="X66:X95" si="23">((G66-F66)/F66)</f>
        <v>-6.5176908752327678E-2</v>
      </c>
      <c r="Y66" s="180">
        <f t="shared" ref="Y66:Y95" si="24">((H66-G66)/G66)</f>
        <v>-9.3625498007968183E-2</v>
      </c>
      <c r="Z66" s="180">
        <f t="shared" ref="Z66:Z95" si="25">((I66-H66)/H66)</f>
        <v>-1.0989010989010999E-2</v>
      </c>
      <c r="AA66" s="180">
        <f t="shared" ref="AA66:AA96" si="26">((J66-I66)/I66)</f>
        <v>8.6666666666666684E-2</v>
      </c>
      <c r="AB66" s="180">
        <f t="shared" ref="AB66:AB96" si="27">((K66-J66)/J66)</f>
        <v>-8.1799591002044494E-3</v>
      </c>
      <c r="AC66" s="180">
        <f t="shared" ref="AC66:AC96" si="28">((L66-K66)/K66)</f>
        <v>0.15051546391752579</v>
      </c>
      <c r="AD66" s="180">
        <f t="shared" ref="AD66:AD96" si="29">((M66-L66)/L66)</f>
        <v>-2.6881720430107548E-2</v>
      </c>
      <c r="AE66" s="180">
        <f t="shared" ref="AE66:AE96" si="30">((N66-M66)/M66)</f>
        <v>0.1123388581952118</v>
      </c>
      <c r="AF66" s="180">
        <f t="shared" ref="AF66:AF96" si="31">((O66-N66)/N66)</f>
        <v>-6.2913907284768283E-2</v>
      </c>
      <c r="AG66" s="180">
        <f t="shared" ref="AG66:AG96" si="32">((P66-O66)/O66)</f>
        <v>7.4204946996466473E-2</v>
      </c>
      <c r="AH66" s="180">
        <f t="shared" ref="AH66:AH96" si="33">((Q66-P66)/P66)</f>
        <v>-5.0986842105263136E-2</v>
      </c>
      <c r="AI66" s="180">
        <f t="shared" ref="AI66:AI96" si="34">((R66-Q66)/Q66)</f>
        <v>7.4523396880415912E-2</v>
      </c>
      <c r="AJ66" s="180">
        <f t="shared" ref="AJ66:AJ96" si="35">((S66-R66)/R66)</f>
        <v>-7.2580645161290272E-2</v>
      </c>
      <c r="AK66" s="180">
        <f t="shared" ref="AK66:AK97" si="36">((T66-S66)/S66)</f>
        <v>6.260869565217389E-2</v>
      </c>
    </row>
    <row r="67" spans="1:37" ht="26.25">
      <c r="A67" s="179" t="s">
        <v>718</v>
      </c>
      <c r="B67" s="199">
        <f t="shared" si="19"/>
        <v>1.8771340345705465E-2</v>
      </c>
      <c r="C67" s="178">
        <v>5.0299999999999997E-2</v>
      </c>
      <c r="D67" s="178">
        <v>5.0299999999999997E-2</v>
      </c>
      <c r="E67" s="178">
        <v>5.1499999999999997E-2</v>
      </c>
      <c r="F67" s="178">
        <v>5.9200000000000003E-2</v>
      </c>
      <c r="G67" s="178">
        <v>5.6000000000000001E-2</v>
      </c>
      <c r="H67" s="178">
        <v>4.8599999999999997E-2</v>
      </c>
      <c r="I67" s="178">
        <v>4.8500000000000001E-2</v>
      </c>
      <c r="J67" s="178">
        <v>5.3499999999999999E-2</v>
      </c>
      <c r="K67" s="178">
        <v>5.2699999999999997E-2</v>
      </c>
      <c r="L67" s="178">
        <v>6.0199999999999997E-2</v>
      </c>
      <c r="M67" s="178">
        <v>5.8400000000000001E-2</v>
      </c>
      <c r="N67" s="178">
        <v>6.5199999999999994E-2</v>
      </c>
      <c r="O67" s="178">
        <v>6.1499999999999999E-2</v>
      </c>
      <c r="P67" s="178">
        <v>6.59E-2</v>
      </c>
      <c r="Q67" s="178">
        <v>6.1400000000000003E-2</v>
      </c>
      <c r="R67" s="178">
        <v>6.6299999999999998E-2</v>
      </c>
      <c r="S67" s="178">
        <v>5.9900000000000002E-2</v>
      </c>
      <c r="T67" s="178">
        <v>6.4000000000000001E-2</v>
      </c>
      <c r="U67" s="178">
        <v>5.7500000000000002E-2</v>
      </c>
      <c r="V67" s="180">
        <f t="shared" si="21"/>
        <v>2.3856858846918485E-2</v>
      </c>
      <c r="W67" s="180">
        <f t="shared" si="22"/>
        <v>0.14951456310679623</v>
      </c>
      <c r="X67" s="180">
        <f t="shared" si="23"/>
        <v>-5.4054054054054078E-2</v>
      </c>
      <c r="Y67" s="180">
        <f t="shared" si="24"/>
        <v>-0.1321428571428572</v>
      </c>
      <c r="Z67" s="180">
        <f t="shared" si="25"/>
        <v>-2.0576131687241963E-3</v>
      </c>
      <c r="AA67" s="180">
        <f t="shared" si="26"/>
        <v>0.10309278350515458</v>
      </c>
      <c r="AB67" s="180">
        <f t="shared" si="27"/>
        <v>-1.4953271028037422E-2</v>
      </c>
      <c r="AC67" s="180">
        <f t="shared" si="28"/>
        <v>0.14231499051233396</v>
      </c>
      <c r="AD67" s="180">
        <f t="shared" si="29"/>
        <v>-2.9900332225913557E-2</v>
      </c>
      <c r="AE67" s="180">
        <f t="shared" si="30"/>
        <v>0.11643835616438344</v>
      </c>
      <c r="AF67" s="180">
        <f t="shared" si="31"/>
        <v>-5.6748466257668641E-2</v>
      </c>
      <c r="AG67" s="180">
        <f t="shared" si="32"/>
        <v>7.1544715447154489E-2</v>
      </c>
      <c r="AH67" s="180">
        <f t="shared" si="33"/>
        <v>-6.828528072837628E-2</v>
      </c>
      <c r="AI67" s="180">
        <f t="shared" si="34"/>
        <v>7.980456026058623E-2</v>
      </c>
      <c r="AJ67" s="180">
        <f t="shared" si="35"/>
        <v>-9.6530920060331774E-2</v>
      </c>
      <c r="AK67" s="180">
        <f t="shared" si="36"/>
        <v>6.8447412353923195E-2</v>
      </c>
    </row>
    <row r="68" spans="1:37">
      <c r="A68" s="177" t="s">
        <v>664</v>
      </c>
      <c r="B68" s="199">
        <f t="shared" si="19"/>
        <v>2.0310777191207947E-2</v>
      </c>
      <c r="C68" s="178">
        <v>4.1300000000000003E-2</v>
      </c>
      <c r="D68" s="178">
        <v>4.1300000000000003E-2</v>
      </c>
      <c r="E68" s="178">
        <v>4.8500000000000001E-2</v>
      </c>
      <c r="F68" s="178">
        <v>6.0299999999999999E-2</v>
      </c>
      <c r="G68" s="178">
        <v>5.0099999999999999E-2</v>
      </c>
      <c r="H68" s="178">
        <v>4.2700000000000002E-2</v>
      </c>
      <c r="I68" s="178">
        <v>4.3799999999999999E-2</v>
      </c>
      <c r="J68" s="178">
        <v>5.0099999999999999E-2</v>
      </c>
      <c r="K68" s="178">
        <v>5.2400000000000002E-2</v>
      </c>
      <c r="L68" s="178">
        <v>6.0400000000000002E-2</v>
      </c>
      <c r="M68" s="178">
        <v>5.6899999999999999E-2</v>
      </c>
      <c r="N68" s="178">
        <v>6.0699999999999997E-2</v>
      </c>
      <c r="O68" s="178">
        <v>5.45E-2</v>
      </c>
      <c r="P68" s="178">
        <v>5.5300000000000002E-2</v>
      </c>
      <c r="Q68" s="178">
        <v>5.4399999999999997E-2</v>
      </c>
      <c r="R68" s="178">
        <v>5.3800000000000001E-2</v>
      </c>
      <c r="S68" s="178">
        <v>4.8300000000000003E-2</v>
      </c>
      <c r="T68" s="178">
        <v>5.1400000000000001E-2</v>
      </c>
      <c r="U68" s="178">
        <v>4.5400000000000003E-2</v>
      </c>
      <c r="V68" s="180">
        <f t="shared" si="21"/>
        <v>0.17433414043583528</v>
      </c>
      <c r="W68" s="180">
        <f t="shared" si="22"/>
        <v>0.24329896907216489</v>
      </c>
      <c r="X68" s="180">
        <f t="shared" si="23"/>
        <v>-0.1691542288557214</v>
      </c>
      <c r="Y68" s="180">
        <f t="shared" si="24"/>
        <v>-0.14770459081836321</v>
      </c>
      <c r="Z68" s="180">
        <f t="shared" si="25"/>
        <v>2.5761124121779784E-2</v>
      </c>
      <c r="AA68" s="180">
        <f t="shared" si="26"/>
        <v>0.14383561643835616</v>
      </c>
      <c r="AB68" s="180">
        <f t="shared" si="27"/>
        <v>4.5908183632734599E-2</v>
      </c>
      <c r="AC68" s="180">
        <f t="shared" si="28"/>
        <v>0.15267175572519084</v>
      </c>
      <c r="AD68" s="180">
        <f t="shared" si="29"/>
        <v>-5.7947019867549715E-2</v>
      </c>
      <c r="AE68" s="180">
        <f t="shared" si="30"/>
        <v>6.678383128295251E-2</v>
      </c>
      <c r="AF68" s="180">
        <f t="shared" si="31"/>
        <v>-0.10214168039538711</v>
      </c>
      <c r="AG68" s="180">
        <f t="shared" si="32"/>
        <v>1.4678899082568846E-2</v>
      </c>
      <c r="AH68" s="180">
        <f t="shared" si="33"/>
        <v>-1.6274864376130287E-2</v>
      </c>
      <c r="AI68" s="180">
        <f t="shared" si="34"/>
        <v>-1.1029411764705815E-2</v>
      </c>
      <c r="AJ68" s="180">
        <f t="shared" si="35"/>
        <v>-0.10223048327137542</v>
      </c>
      <c r="AK68" s="180">
        <f t="shared" si="36"/>
        <v>6.418219461697719E-2</v>
      </c>
    </row>
    <row r="69" spans="1:37">
      <c r="A69" s="177" t="s">
        <v>665</v>
      </c>
      <c r="B69" s="199">
        <f t="shared" si="19"/>
        <v>3.3032942244592321E-2</v>
      </c>
      <c r="C69" s="178">
        <v>2.69E-2</v>
      </c>
      <c r="D69" s="178">
        <v>2.69E-2</v>
      </c>
      <c r="E69" s="178">
        <v>2.9499999999999998E-2</v>
      </c>
      <c r="F69" s="178">
        <v>3.2599999999999997E-2</v>
      </c>
      <c r="G69" s="178">
        <v>3.9399999999999998E-2</v>
      </c>
      <c r="H69" s="178">
        <v>2.9000000000000001E-2</v>
      </c>
      <c r="I69" s="178">
        <v>3.0599999999999999E-2</v>
      </c>
      <c r="J69" s="178">
        <v>3.5900000000000001E-2</v>
      </c>
      <c r="K69" s="178">
        <v>3.5799999999999998E-2</v>
      </c>
      <c r="L69" s="178">
        <v>3.9300000000000002E-2</v>
      </c>
      <c r="M69" s="178">
        <v>4.1200000000000001E-2</v>
      </c>
      <c r="N69" s="178">
        <v>4.6300000000000001E-2</v>
      </c>
      <c r="O69" s="178">
        <v>4.2700000000000002E-2</v>
      </c>
      <c r="P69" s="178">
        <v>4.3200000000000002E-2</v>
      </c>
      <c r="Q69" s="178">
        <v>4.0899999999999999E-2</v>
      </c>
      <c r="R69" s="178">
        <v>4.0300000000000002E-2</v>
      </c>
      <c r="S69" s="178">
        <v>3.9800000000000002E-2</v>
      </c>
      <c r="T69" s="178">
        <v>3.2599999999999997E-2</v>
      </c>
      <c r="U69" s="178">
        <v>3.0700000000000002E-2</v>
      </c>
      <c r="V69" s="180">
        <f t="shared" si="21"/>
        <v>9.6654275092936739E-2</v>
      </c>
      <c r="W69" s="180">
        <f t="shared" si="22"/>
        <v>0.10508474576271182</v>
      </c>
      <c r="X69" s="180">
        <f t="shared" si="23"/>
        <v>0.20858895705521477</v>
      </c>
      <c r="Y69" s="180">
        <f t="shared" si="24"/>
        <v>-0.26395939086294407</v>
      </c>
      <c r="Z69" s="180">
        <f t="shared" si="25"/>
        <v>5.517241379310335E-2</v>
      </c>
      <c r="AA69" s="180">
        <f t="shared" si="26"/>
        <v>0.17320261437908507</v>
      </c>
      <c r="AB69" s="180">
        <f t="shared" si="27"/>
        <v>-2.7855153203343416E-3</v>
      </c>
      <c r="AC69" s="180">
        <f t="shared" si="28"/>
        <v>9.7765363128491711E-2</v>
      </c>
      <c r="AD69" s="180">
        <f t="shared" si="29"/>
        <v>4.8346055979643733E-2</v>
      </c>
      <c r="AE69" s="180">
        <f t="shared" si="30"/>
        <v>0.12378640776699029</v>
      </c>
      <c r="AF69" s="180">
        <f t="shared" si="31"/>
        <v>-7.7753779697624162E-2</v>
      </c>
      <c r="AG69" s="180">
        <f t="shared" si="32"/>
        <v>1.1709601873536309E-2</v>
      </c>
      <c r="AH69" s="180">
        <f t="shared" si="33"/>
        <v>-5.3240740740740818E-2</v>
      </c>
      <c r="AI69" s="180">
        <f t="shared" si="34"/>
        <v>-1.466992665036666E-2</v>
      </c>
      <c r="AJ69" s="180">
        <f t="shared" si="35"/>
        <v>-1.2406947890818868E-2</v>
      </c>
      <c r="AK69" s="180"/>
    </row>
    <row r="70" spans="1:37">
      <c r="A70" s="177" t="s">
        <v>666</v>
      </c>
      <c r="B70" s="199">
        <f t="shared" si="19"/>
        <v>3.2900867217508858E-2</v>
      </c>
      <c r="C70" s="178">
        <v>3.04E-2</v>
      </c>
      <c r="D70" s="178">
        <v>3.04E-2</v>
      </c>
      <c r="E70" s="178">
        <v>3.6900000000000002E-2</v>
      </c>
      <c r="F70" s="178">
        <v>4.4400000000000002E-2</v>
      </c>
      <c r="G70" s="178">
        <v>4.1599999999999998E-2</v>
      </c>
      <c r="H70" s="178">
        <v>3.9699999999999999E-2</v>
      </c>
      <c r="I70" s="178">
        <v>3.9100000000000003E-2</v>
      </c>
      <c r="J70" s="178">
        <v>4.3099999999999999E-2</v>
      </c>
      <c r="K70" s="178">
        <v>4.5400000000000003E-2</v>
      </c>
      <c r="L70" s="178">
        <v>4.9599999999999998E-2</v>
      </c>
      <c r="M70" s="178">
        <v>5.4899999999999997E-2</v>
      </c>
      <c r="N70" s="178">
        <v>5.5100000000000003E-2</v>
      </c>
      <c r="O70" s="178">
        <v>5.2999999999999999E-2</v>
      </c>
      <c r="P70" s="178">
        <v>4.7500000000000001E-2</v>
      </c>
      <c r="Q70" s="178">
        <v>4.53E-2</v>
      </c>
      <c r="R70" s="178">
        <v>4.65E-2</v>
      </c>
      <c r="S70" s="178">
        <v>4.7399999999999998E-2</v>
      </c>
      <c r="T70" s="178">
        <v>4.82E-2</v>
      </c>
      <c r="U70" s="178">
        <v>4.82E-2</v>
      </c>
      <c r="V70" s="180">
        <f t="shared" si="21"/>
        <v>0.21381578947368429</v>
      </c>
      <c r="W70" s="180">
        <f t="shared" si="22"/>
        <v>0.20325203252032517</v>
      </c>
      <c r="X70" s="180">
        <f t="shared" si="23"/>
        <v>-6.3063063063063154E-2</v>
      </c>
      <c r="Y70" s="180">
        <f t="shared" si="24"/>
        <v>-4.56730769230769E-2</v>
      </c>
      <c r="Z70" s="180">
        <f t="shared" si="25"/>
        <v>-1.5113350125944494E-2</v>
      </c>
      <c r="AA70" s="180">
        <f t="shared" si="26"/>
        <v>0.10230179028132982</v>
      </c>
      <c r="AB70" s="180">
        <f t="shared" si="27"/>
        <v>5.3364269141531404E-2</v>
      </c>
      <c r="AC70" s="180">
        <f t="shared" si="28"/>
        <v>9.2511013215858917E-2</v>
      </c>
      <c r="AD70" s="180">
        <f t="shared" si="29"/>
        <v>0.10685483870967741</v>
      </c>
      <c r="AE70" s="180">
        <f t="shared" si="30"/>
        <v>3.6429872495447311E-3</v>
      </c>
      <c r="AF70" s="180">
        <f t="shared" si="31"/>
        <v>-3.8112522686025489E-2</v>
      </c>
      <c r="AG70" s="180">
        <f t="shared" si="32"/>
        <v>-0.10377358490566034</v>
      </c>
      <c r="AH70" s="180">
        <f t="shared" si="33"/>
        <v>-4.631578947368422E-2</v>
      </c>
      <c r="AI70" s="180">
        <f t="shared" si="34"/>
        <v>2.6490066225165556E-2</v>
      </c>
      <c r="AJ70" s="180">
        <f t="shared" si="35"/>
        <v>1.9354838709677379E-2</v>
      </c>
      <c r="AK70" s="180">
        <f t="shared" si="36"/>
        <v>1.6877637130801731E-2</v>
      </c>
    </row>
    <row r="71" spans="1:37">
      <c r="A71" s="177" t="s">
        <v>667</v>
      </c>
      <c r="B71" s="199">
        <f t="shared" si="19"/>
        <v>-6.4951868245725847E-3</v>
      </c>
      <c r="C71" s="178">
        <v>6.5199999999999994E-2</v>
      </c>
      <c r="D71" s="178">
        <v>7.0800000000000002E-2</v>
      </c>
      <c r="E71" s="178">
        <v>7.6700000000000004E-2</v>
      </c>
      <c r="F71" s="178">
        <v>7.8299999999999995E-2</v>
      </c>
      <c r="G71" s="178">
        <v>6.4199999999999993E-2</v>
      </c>
      <c r="H71" s="178">
        <v>6.8099999999999994E-2</v>
      </c>
      <c r="I71" s="178">
        <v>7.6300000000000007E-2</v>
      </c>
      <c r="J71" s="178">
        <v>7.7200000000000005E-2</v>
      </c>
      <c r="K71" s="178">
        <v>8.2500000000000004E-2</v>
      </c>
      <c r="L71" s="178">
        <v>8.2199999999999995E-2</v>
      </c>
      <c r="M71" s="178">
        <v>7.8399999999999997E-2</v>
      </c>
      <c r="N71" s="178">
        <v>7.6399999999999996E-2</v>
      </c>
      <c r="O71" s="178">
        <v>7.9399999999999998E-2</v>
      </c>
      <c r="P71" s="178">
        <v>7.8200000000000006E-2</v>
      </c>
      <c r="Q71" s="178">
        <v>7.2599999999999998E-2</v>
      </c>
      <c r="R71" s="178">
        <v>7.0199999999999999E-2</v>
      </c>
      <c r="S71" s="178">
        <v>6.4199999999999993E-2</v>
      </c>
      <c r="T71" s="178">
        <v>6.1100000000000002E-2</v>
      </c>
      <c r="U71" s="178">
        <v>5.74E-2</v>
      </c>
      <c r="V71" s="180">
        <f t="shared" si="21"/>
        <v>8.333333333333337E-2</v>
      </c>
      <c r="W71" s="180">
        <f t="shared" si="22"/>
        <v>2.0860495436766494E-2</v>
      </c>
      <c r="X71" s="180">
        <f t="shared" si="23"/>
        <v>-0.18007662835249044</v>
      </c>
      <c r="Y71" s="180">
        <f t="shared" si="24"/>
        <v>6.074766355140189E-2</v>
      </c>
      <c r="Z71" s="180">
        <f t="shared" si="25"/>
        <v>0.12041116005873735</v>
      </c>
      <c r="AA71" s="180">
        <f t="shared" si="26"/>
        <v>1.1795543905635622E-2</v>
      </c>
      <c r="AB71" s="180">
        <f t="shared" si="27"/>
        <v>6.8652849740932623E-2</v>
      </c>
      <c r="AC71" s="180">
        <f t="shared" si="28"/>
        <v>-3.6363636363637404E-3</v>
      </c>
      <c r="AD71" s="180">
        <f t="shared" si="29"/>
        <v>-4.6228710462287083E-2</v>
      </c>
      <c r="AE71" s="180">
        <f t="shared" si="30"/>
        <v>-2.5510204081632678E-2</v>
      </c>
      <c r="AF71" s="180">
        <f t="shared" si="31"/>
        <v>3.9267015706806317E-2</v>
      </c>
      <c r="AG71" s="180">
        <f t="shared" si="32"/>
        <v>-1.5113350125944494E-2</v>
      </c>
      <c r="AH71" s="180">
        <f t="shared" si="33"/>
        <v>-7.1611253196931041E-2</v>
      </c>
      <c r="AI71" s="180">
        <f t="shared" si="34"/>
        <v>-3.3057851239669415E-2</v>
      </c>
      <c r="AJ71" s="180">
        <f t="shared" si="35"/>
        <v>-8.5470085470085541E-2</v>
      </c>
      <c r="AK71" s="180">
        <f t="shared" si="36"/>
        <v>-4.828660436137059E-2</v>
      </c>
    </row>
    <row r="72" spans="1:37">
      <c r="A72" s="177" t="s">
        <v>668</v>
      </c>
      <c r="B72" s="199">
        <f t="shared" si="19"/>
        <v>9.1558646515059478E-3</v>
      </c>
      <c r="C72" s="178">
        <v>5.1499999999999997E-2</v>
      </c>
      <c r="D72" s="178">
        <v>5.1499999999999997E-2</v>
      </c>
      <c r="E72" s="178">
        <v>5.3900000000000003E-2</v>
      </c>
      <c r="F72" s="178">
        <v>6.4000000000000001E-2</v>
      </c>
      <c r="G72" s="178">
        <v>5.45E-2</v>
      </c>
      <c r="H72" s="178">
        <v>4.9500000000000002E-2</v>
      </c>
      <c r="I72" s="178">
        <v>4.7500000000000001E-2</v>
      </c>
      <c r="J72" s="178">
        <v>4.8000000000000001E-2</v>
      </c>
      <c r="K72" s="178">
        <v>4.9399999999999999E-2</v>
      </c>
      <c r="L72" s="178">
        <v>5.3699999999999998E-2</v>
      </c>
      <c r="M72" s="178">
        <v>5.3499999999999999E-2</v>
      </c>
      <c r="N72" s="178">
        <v>5.45E-2</v>
      </c>
      <c r="O72" s="178">
        <v>5.5500000000000001E-2</v>
      </c>
      <c r="P72" s="178">
        <v>5.79E-2</v>
      </c>
      <c r="Q72" s="178">
        <v>5.7000000000000002E-2</v>
      </c>
      <c r="R72" s="178">
        <v>5.7299999999999997E-2</v>
      </c>
      <c r="S72" s="178">
        <v>5.6800000000000003E-2</v>
      </c>
      <c r="T72" s="178">
        <v>5.7299999999999997E-2</v>
      </c>
      <c r="U72" s="178">
        <v>5.5500000000000001E-2</v>
      </c>
      <c r="V72" s="180">
        <f t="shared" si="21"/>
        <v>4.6601941747572942E-2</v>
      </c>
      <c r="W72" s="180">
        <f t="shared" si="22"/>
        <v>0.18738404452690161</v>
      </c>
      <c r="X72" s="180">
        <f t="shared" si="23"/>
        <v>-0.14843750000000003</v>
      </c>
      <c r="Y72" s="180">
        <f t="shared" si="24"/>
        <v>-9.1743119266054995E-2</v>
      </c>
      <c r="Z72" s="180">
        <f t="shared" si="25"/>
        <v>-4.0404040404040435E-2</v>
      </c>
      <c r="AA72" s="180">
        <f t="shared" si="26"/>
        <v>1.0526315789473693E-2</v>
      </c>
      <c r="AB72" s="180">
        <f t="shared" si="27"/>
        <v>2.9166666666666632E-2</v>
      </c>
      <c r="AC72" s="180">
        <f t="shared" si="28"/>
        <v>8.7044534412955427E-2</v>
      </c>
      <c r="AD72" s="180">
        <f t="shared" si="29"/>
        <v>-3.7243947858472772E-3</v>
      </c>
      <c r="AE72" s="180">
        <f t="shared" si="30"/>
        <v>1.8691588785046745E-2</v>
      </c>
      <c r="AF72" s="180">
        <f t="shared" si="31"/>
        <v>1.8348623853211024E-2</v>
      </c>
      <c r="AG72" s="180">
        <f t="shared" si="32"/>
        <v>4.3243243243243232E-2</v>
      </c>
      <c r="AH72" s="180">
        <f t="shared" si="33"/>
        <v>-1.5544041450777167E-2</v>
      </c>
      <c r="AI72" s="180">
        <f t="shared" si="34"/>
        <v>5.2631578947367492E-3</v>
      </c>
      <c r="AJ72" s="180">
        <f t="shared" si="35"/>
        <v>-8.7260034904012834E-3</v>
      </c>
      <c r="AK72" s="180">
        <f t="shared" si="36"/>
        <v>8.8028169014083366E-3</v>
      </c>
    </row>
    <row r="73" spans="1:37">
      <c r="A73" s="177" t="s">
        <v>669</v>
      </c>
      <c r="B73" s="199">
        <f t="shared" si="19"/>
        <v>2.8156178289589627E-2</v>
      </c>
      <c r="C73" s="178">
        <v>2.2200000000000001E-2</v>
      </c>
      <c r="D73" s="178">
        <v>2.2200000000000001E-2</v>
      </c>
      <c r="E73" s="178">
        <v>2.8400000000000002E-2</v>
      </c>
      <c r="F73" s="178">
        <v>3.1399999999999997E-2</v>
      </c>
      <c r="G73" s="178">
        <v>3.3399999999999999E-2</v>
      </c>
      <c r="H73" s="178">
        <v>3.0200000000000001E-2</v>
      </c>
      <c r="I73" s="178">
        <v>3.0099999999999998E-2</v>
      </c>
      <c r="J73" s="178">
        <v>3.3399999999999999E-2</v>
      </c>
      <c r="K73" s="178">
        <v>3.49E-2</v>
      </c>
      <c r="L73" s="178">
        <v>3.6400000000000002E-2</v>
      </c>
      <c r="M73" s="178">
        <v>4.1599999999999998E-2</v>
      </c>
      <c r="N73" s="178">
        <v>4.3099999999999999E-2</v>
      </c>
      <c r="O73" s="178">
        <v>4.3700000000000003E-2</v>
      </c>
      <c r="P73" s="178">
        <v>3.9600000000000003E-2</v>
      </c>
      <c r="Q73" s="178">
        <v>4.1000000000000002E-2</v>
      </c>
      <c r="R73" s="178">
        <v>4.1099999999999998E-2</v>
      </c>
      <c r="S73" s="178">
        <v>3.7999999999999999E-2</v>
      </c>
      <c r="T73" s="178">
        <v>3.2000000000000001E-2</v>
      </c>
      <c r="U73" s="178">
        <v>3.6799999999999999E-2</v>
      </c>
      <c r="V73" s="180">
        <f t="shared" si="21"/>
        <v>0.27927927927927931</v>
      </c>
      <c r="W73" s="180">
        <f t="shared" si="22"/>
        <v>0.10563380281690125</v>
      </c>
      <c r="X73" s="180">
        <f t="shared" si="23"/>
        <v>6.3694267515923622E-2</v>
      </c>
      <c r="Y73" s="180">
        <f t="shared" si="24"/>
        <v>-9.5808383233532871E-2</v>
      </c>
      <c r="Z73" s="180">
        <f t="shared" si="25"/>
        <v>-3.3112582781457899E-3</v>
      </c>
      <c r="AA73" s="180">
        <f t="shared" si="26"/>
        <v>0.10963455149501665</v>
      </c>
      <c r="AB73" s="180">
        <f t="shared" si="27"/>
        <v>4.4910179640718605E-2</v>
      </c>
      <c r="AC73" s="180">
        <f t="shared" si="28"/>
        <v>4.2979942693409781E-2</v>
      </c>
      <c r="AD73" s="180">
        <f t="shared" si="29"/>
        <v>0.14285714285714274</v>
      </c>
      <c r="AE73" s="180">
        <f t="shared" si="30"/>
        <v>3.6057692307692339E-2</v>
      </c>
      <c r="AF73" s="180">
        <f t="shared" si="31"/>
        <v>1.3921113689095205E-2</v>
      </c>
      <c r="AG73" s="180">
        <f t="shared" si="32"/>
        <v>-9.3821510297482813E-2</v>
      </c>
      <c r="AH73" s="180">
        <f t="shared" si="33"/>
        <v>3.5353535353535311E-2</v>
      </c>
      <c r="AI73" s="180">
        <f t="shared" si="34"/>
        <v>2.4390243902438031E-3</v>
      </c>
      <c r="AJ73" s="180">
        <f t="shared" si="35"/>
        <v>-7.5425790754257871E-2</v>
      </c>
      <c r="AK73" s="180">
        <f t="shared" si="36"/>
        <v>-0.15789473684210523</v>
      </c>
    </row>
    <row r="74" spans="1:37">
      <c r="A74" s="177" t="s">
        <v>670</v>
      </c>
      <c r="B74" s="199">
        <f t="shared" si="19"/>
        <v>1.644697875961449E-2</v>
      </c>
      <c r="C74" s="178">
        <v>5.3400000000000003E-2</v>
      </c>
      <c r="D74" s="178">
        <v>5.3400000000000003E-2</v>
      </c>
      <c r="E74" s="178">
        <v>4.7800000000000002E-2</v>
      </c>
      <c r="F74" s="178">
        <v>5.7200000000000001E-2</v>
      </c>
      <c r="G74" s="178">
        <v>5.67E-2</v>
      </c>
      <c r="H74" s="178">
        <v>4.8500000000000001E-2</v>
      </c>
      <c r="I74" s="178">
        <v>4.3900000000000002E-2</v>
      </c>
      <c r="J74" s="178">
        <v>4.6399999999999997E-2</v>
      </c>
      <c r="K74" s="178">
        <v>4.4900000000000002E-2</v>
      </c>
      <c r="L74" s="178">
        <v>5.45E-2</v>
      </c>
      <c r="M74" s="178">
        <v>5.4100000000000002E-2</v>
      </c>
      <c r="N74" s="178">
        <v>5.9299999999999999E-2</v>
      </c>
      <c r="O74" s="178">
        <v>5.7599999999999998E-2</v>
      </c>
      <c r="P74" s="178">
        <v>6.3600000000000004E-2</v>
      </c>
      <c r="Q74" s="178">
        <v>0.06</v>
      </c>
      <c r="R74" s="178">
        <v>6.5699999999999995E-2</v>
      </c>
      <c r="S74" s="178">
        <v>5.9299999999999999E-2</v>
      </c>
      <c r="T74" s="178">
        <v>6.3799999999999996E-2</v>
      </c>
      <c r="U74" s="178">
        <v>5.7500000000000002E-2</v>
      </c>
      <c r="V74" s="180">
        <f t="shared" si="21"/>
        <v>-0.10486891385767791</v>
      </c>
      <c r="W74" s="180">
        <f t="shared" si="22"/>
        <v>0.19665271966527192</v>
      </c>
      <c r="X74" s="180">
        <f t="shared" si="23"/>
        <v>-8.7412587412587488E-3</v>
      </c>
      <c r="Y74" s="180">
        <f t="shared" si="24"/>
        <v>-0.14462081128747795</v>
      </c>
      <c r="Z74" s="180">
        <f t="shared" si="25"/>
        <v>-9.4845360824742264E-2</v>
      </c>
      <c r="AA74" s="180">
        <f t="shared" si="26"/>
        <v>5.6947608200455468E-2</v>
      </c>
      <c r="AB74" s="180">
        <f t="shared" si="27"/>
        <v>-3.2327586206896436E-2</v>
      </c>
      <c r="AC74" s="180">
        <f t="shared" si="28"/>
        <v>0.2138084632516703</v>
      </c>
      <c r="AD74" s="180">
        <f t="shared" si="29"/>
        <v>-7.339449541284359E-3</v>
      </c>
      <c r="AE74" s="180">
        <f t="shared" si="30"/>
        <v>9.6118299445471275E-2</v>
      </c>
      <c r="AF74" s="180">
        <f t="shared" si="31"/>
        <v>-2.8667790893760543E-2</v>
      </c>
      <c r="AG74" s="180">
        <f t="shared" si="32"/>
        <v>0.10416666666666677</v>
      </c>
      <c r="AH74" s="180">
        <f t="shared" si="33"/>
        <v>-5.6603773584905752E-2</v>
      </c>
      <c r="AI74" s="180">
        <f t="shared" si="34"/>
        <v>9.4999999999999946E-2</v>
      </c>
      <c r="AJ74" s="180">
        <f t="shared" si="35"/>
        <v>-9.7412480974124763E-2</v>
      </c>
      <c r="AK74" s="180">
        <f t="shared" si="36"/>
        <v>7.5885328836424903E-2</v>
      </c>
    </row>
    <row r="75" spans="1:37">
      <c r="A75" s="177" t="s">
        <v>671</v>
      </c>
      <c r="B75" s="199">
        <f t="shared" si="19"/>
        <v>-3.6277160883247644E-2</v>
      </c>
      <c r="C75" s="186" t="s">
        <v>696</v>
      </c>
      <c r="D75" s="186" t="s">
        <v>696</v>
      </c>
      <c r="E75" s="186" t="s">
        <v>696</v>
      </c>
      <c r="F75" s="186" t="s">
        <v>696</v>
      </c>
      <c r="G75" s="186" t="s">
        <v>696</v>
      </c>
      <c r="H75" s="186" t="s">
        <v>696</v>
      </c>
      <c r="I75" s="186" t="s">
        <v>696</v>
      </c>
      <c r="J75" s="186" t="s">
        <v>696</v>
      </c>
      <c r="K75" s="186" t="s">
        <v>696</v>
      </c>
      <c r="L75" s="186" t="s">
        <v>696</v>
      </c>
      <c r="M75" s="186" t="s">
        <v>696</v>
      </c>
      <c r="N75" s="178">
        <v>0.09</v>
      </c>
      <c r="O75" s="178">
        <v>6.83E-2</v>
      </c>
      <c r="P75" s="178">
        <v>7.8600000000000003E-2</v>
      </c>
      <c r="Q75" s="178">
        <v>6.4000000000000001E-2</v>
      </c>
      <c r="R75" s="178">
        <v>7.0599999999999996E-2</v>
      </c>
      <c r="S75" s="178">
        <v>6.0299999999999999E-2</v>
      </c>
      <c r="T75" s="178">
        <v>6.6400000000000001E-2</v>
      </c>
      <c r="U75" s="178">
        <v>0.05</v>
      </c>
      <c r="V75" s="180"/>
      <c r="W75" s="180"/>
      <c r="X75" s="180"/>
      <c r="Y75" s="180"/>
      <c r="Z75" s="180"/>
      <c r="AA75" s="180"/>
      <c r="AB75" s="180"/>
      <c r="AC75" s="180"/>
      <c r="AD75" s="180"/>
      <c r="AE75" s="180"/>
      <c r="AF75" s="180">
        <f t="shared" si="31"/>
        <v>-0.24111111111111108</v>
      </c>
      <c r="AG75" s="180">
        <f t="shared" si="32"/>
        <v>0.15080527086383608</v>
      </c>
      <c r="AH75" s="180">
        <f t="shared" si="33"/>
        <v>-0.18575063613231554</v>
      </c>
      <c r="AI75" s="180">
        <f t="shared" si="34"/>
        <v>0.10312499999999991</v>
      </c>
      <c r="AJ75" s="180">
        <f t="shared" si="35"/>
        <v>-0.1458923512747875</v>
      </c>
      <c r="AK75" s="180">
        <f t="shared" si="36"/>
        <v>0.10116086235489223</v>
      </c>
    </row>
    <row r="76" spans="1:37">
      <c r="A76" s="177" t="s">
        <v>485</v>
      </c>
      <c r="B76" s="199">
        <f t="shared" si="19"/>
        <v>4.2864762789526223E-2</v>
      </c>
      <c r="C76" s="178">
        <v>5.0099999999999999E-2</v>
      </c>
      <c r="D76" s="178">
        <v>5.0099999999999999E-2</v>
      </c>
      <c r="E76" s="178">
        <v>4.9599999999999998E-2</v>
      </c>
      <c r="F76" s="178">
        <v>5.6300000000000003E-2</v>
      </c>
      <c r="G76" s="178">
        <v>5.2699999999999997E-2</v>
      </c>
      <c r="H76" s="178">
        <v>4.6199999999999998E-2</v>
      </c>
      <c r="I76" s="178">
        <v>4.5999999999999999E-2</v>
      </c>
      <c r="J76" s="178">
        <v>4.58E-2</v>
      </c>
      <c r="K76" s="178">
        <v>4.5400000000000003E-2</v>
      </c>
      <c r="L76" s="178">
        <v>4.58E-2</v>
      </c>
      <c r="M76" s="178">
        <v>5.6000000000000001E-2</v>
      </c>
      <c r="N76" s="178">
        <v>7.22E-2</v>
      </c>
      <c r="O76" s="178">
        <v>6.0499999999999998E-2</v>
      </c>
      <c r="P76" s="178">
        <v>7.3700000000000002E-2</v>
      </c>
      <c r="Q76" s="178">
        <v>6.2199999999999998E-2</v>
      </c>
      <c r="R76" s="178">
        <v>7.9299999999999995E-2</v>
      </c>
      <c r="S76" s="178">
        <v>6.0400000000000002E-2</v>
      </c>
      <c r="T76" s="178">
        <v>7.9000000000000001E-2</v>
      </c>
      <c r="U76" s="178">
        <v>5.6000000000000001E-2</v>
      </c>
      <c r="V76" s="180">
        <f t="shared" si="21"/>
        <v>-9.9800399201596893E-3</v>
      </c>
      <c r="W76" s="180">
        <f t="shared" si="22"/>
        <v>0.13508064516129042</v>
      </c>
      <c r="X76" s="180">
        <f t="shared" si="23"/>
        <v>-6.3943161634103116E-2</v>
      </c>
      <c r="Y76" s="180">
        <f t="shared" si="24"/>
        <v>-0.12333965844402275</v>
      </c>
      <c r="Z76" s="180">
        <f t="shared" si="25"/>
        <v>-4.329004329004303E-3</v>
      </c>
      <c r="AA76" s="180">
        <f t="shared" si="26"/>
        <v>-4.3478260869564958E-3</v>
      </c>
      <c r="AB76" s="180">
        <f t="shared" si="27"/>
        <v>-8.7336244541484191E-3</v>
      </c>
      <c r="AC76" s="180">
        <f t="shared" si="28"/>
        <v>8.8105726872246149E-3</v>
      </c>
      <c r="AD76" s="180">
        <f t="shared" si="29"/>
        <v>0.22270742358078605</v>
      </c>
      <c r="AE76" s="180">
        <f t="shared" si="30"/>
        <v>0.28928571428571426</v>
      </c>
      <c r="AF76" s="180">
        <f t="shared" si="31"/>
        <v>-0.16204986149584491</v>
      </c>
      <c r="AG76" s="180">
        <f t="shared" si="32"/>
        <v>0.21818181818181825</v>
      </c>
      <c r="AH76" s="180">
        <f t="shared" si="33"/>
        <v>-0.15603799185888742</v>
      </c>
      <c r="AI76" s="180">
        <f t="shared" si="34"/>
        <v>0.27491961414790994</v>
      </c>
      <c r="AJ76" s="180">
        <f t="shared" si="35"/>
        <v>-0.23833543505674645</v>
      </c>
      <c r="AK76" s="180">
        <f t="shared" si="36"/>
        <v>0.30794701986754963</v>
      </c>
    </row>
    <row r="77" spans="1:37">
      <c r="A77" s="177" t="s">
        <v>672</v>
      </c>
      <c r="B77" s="199">
        <f t="shared" si="19"/>
        <v>2.5407360657307212E-2</v>
      </c>
      <c r="C77" s="178">
        <v>4.3900000000000002E-2</v>
      </c>
      <c r="D77" s="178">
        <v>4.3900000000000002E-2</v>
      </c>
      <c r="E77" s="178">
        <v>4.4200000000000003E-2</v>
      </c>
      <c r="F77" s="178">
        <v>4.9299999999999997E-2</v>
      </c>
      <c r="G77" s="178">
        <v>4.6800000000000001E-2</v>
      </c>
      <c r="H77" s="178">
        <v>4.99E-2</v>
      </c>
      <c r="I77" s="178">
        <v>4.4299999999999999E-2</v>
      </c>
      <c r="J77" s="178">
        <v>4.9399999999999999E-2</v>
      </c>
      <c r="K77" s="178">
        <v>4.9399999999999999E-2</v>
      </c>
      <c r="L77" s="178">
        <v>5.5500000000000001E-2</v>
      </c>
      <c r="M77" s="178">
        <v>5.4100000000000002E-2</v>
      </c>
      <c r="N77" s="178">
        <v>5.8500000000000003E-2</v>
      </c>
      <c r="O77" s="178">
        <v>5.7700000000000001E-2</v>
      </c>
      <c r="P77" s="178">
        <v>6.2300000000000001E-2</v>
      </c>
      <c r="Q77" s="178">
        <v>5.9700000000000003E-2</v>
      </c>
      <c r="R77" s="178">
        <v>6.5500000000000003E-2</v>
      </c>
      <c r="S77" s="178">
        <v>5.9799999999999999E-2</v>
      </c>
      <c r="T77" s="178">
        <v>6.2899999999999998E-2</v>
      </c>
      <c r="U77" s="178">
        <v>5.5599999999999997E-2</v>
      </c>
      <c r="V77" s="180">
        <f t="shared" si="21"/>
        <v>6.8337129840547071E-3</v>
      </c>
      <c r="W77" s="180">
        <f t="shared" si="22"/>
        <v>0.11538461538461522</v>
      </c>
      <c r="X77" s="180">
        <f t="shared" si="23"/>
        <v>-5.0709939148072931E-2</v>
      </c>
      <c r="Y77" s="180">
        <f t="shared" si="24"/>
        <v>6.6239316239316212E-2</v>
      </c>
      <c r="Z77" s="180">
        <f t="shared" si="25"/>
        <v>-0.11222444889779561</v>
      </c>
      <c r="AA77" s="180">
        <f t="shared" si="26"/>
        <v>0.11512415349887134</v>
      </c>
      <c r="AB77" s="180">
        <f t="shared" si="27"/>
        <v>0</v>
      </c>
      <c r="AC77" s="180">
        <f t="shared" si="28"/>
        <v>0.12348178137651825</v>
      </c>
      <c r="AD77" s="180">
        <f t="shared" si="29"/>
        <v>-2.5225225225225197E-2</v>
      </c>
      <c r="AE77" s="180">
        <f t="shared" si="30"/>
        <v>8.1330868761552697E-2</v>
      </c>
      <c r="AF77" s="180">
        <f t="shared" si="31"/>
        <v>-1.367521367521371E-2</v>
      </c>
      <c r="AG77" s="180">
        <f t="shared" si="32"/>
        <v>7.9722703639514725E-2</v>
      </c>
      <c r="AH77" s="180">
        <f t="shared" si="33"/>
        <v>-4.1733547351524847E-2</v>
      </c>
      <c r="AI77" s="180">
        <f t="shared" si="34"/>
        <v>9.7152428810720254E-2</v>
      </c>
      <c r="AJ77" s="180">
        <f t="shared" si="35"/>
        <v>-8.7022900763358835E-2</v>
      </c>
      <c r="AK77" s="180">
        <f t="shared" si="36"/>
        <v>5.1839464882943123E-2</v>
      </c>
    </row>
    <row r="78" spans="1:37">
      <c r="A78" s="177" t="s">
        <v>673</v>
      </c>
      <c r="B78" s="199">
        <f t="shared" si="19"/>
        <v>3.3053837886920727E-2</v>
      </c>
      <c r="C78" s="178">
        <v>2.4500000000000001E-2</v>
      </c>
      <c r="D78" s="178">
        <v>2.2700000000000001E-2</v>
      </c>
      <c r="E78" s="178">
        <v>2.2599999999999999E-2</v>
      </c>
      <c r="F78" s="178">
        <v>2.2700000000000001E-2</v>
      </c>
      <c r="G78" s="178">
        <v>2.6100000000000002E-2</v>
      </c>
      <c r="H78" s="178">
        <v>2.6700000000000002E-2</v>
      </c>
      <c r="I78" s="178">
        <v>3.1099999999999999E-2</v>
      </c>
      <c r="J78" s="178">
        <v>3.0800000000000001E-2</v>
      </c>
      <c r="K78" s="178">
        <v>3.0499999999999999E-2</v>
      </c>
      <c r="L78" s="178">
        <v>3.0200000000000001E-2</v>
      </c>
      <c r="M78" s="178">
        <v>3.09E-2</v>
      </c>
      <c r="N78" s="178">
        <v>3.78E-2</v>
      </c>
      <c r="O78" s="178">
        <v>3.7199999999999997E-2</v>
      </c>
      <c r="P78" s="178">
        <v>3.7400000000000003E-2</v>
      </c>
      <c r="Q78" s="178">
        <v>3.7100000000000001E-2</v>
      </c>
      <c r="R78" s="178">
        <v>3.7999999999999999E-2</v>
      </c>
      <c r="S78" s="178">
        <v>3.78E-2</v>
      </c>
      <c r="T78" s="178">
        <v>3.6799999999999999E-2</v>
      </c>
      <c r="U78" s="178">
        <v>3.4299999999999997E-2</v>
      </c>
      <c r="V78" s="180">
        <f t="shared" si="21"/>
        <v>-4.405286343612461E-3</v>
      </c>
      <c r="W78" s="180">
        <f t="shared" si="22"/>
        <v>4.4247787610620743E-3</v>
      </c>
      <c r="X78" s="180">
        <f t="shared" si="23"/>
        <v>0.14977973568281938</v>
      </c>
      <c r="Y78" s="180">
        <f t="shared" si="24"/>
        <v>2.298850574712643E-2</v>
      </c>
      <c r="Z78" s="180">
        <f t="shared" si="25"/>
        <v>0.16479400749063661</v>
      </c>
      <c r="AA78" s="180">
        <f t="shared" si="26"/>
        <v>-9.6463022508038003E-3</v>
      </c>
      <c r="AB78" s="180">
        <f t="shared" si="27"/>
        <v>-9.7402597402597938E-3</v>
      </c>
      <c r="AC78" s="180">
        <f t="shared" si="28"/>
        <v>-9.8360655737704319E-3</v>
      </c>
      <c r="AD78" s="180">
        <f t="shared" si="29"/>
        <v>2.317880794701984E-2</v>
      </c>
      <c r="AE78" s="180">
        <f t="shared" si="30"/>
        <v>0.22330097087378639</v>
      </c>
      <c r="AF78" s="180">
        <f t="shared" si="31"/>
        <v>-1.5873015873015959E-2</v>
      </c>
      <c r="AG78" s="180">
        <f t="shared" si="32"/>
        <v>5.3763440860216602E-3</v>
      </c>
      <c r="AH78" s="180">
        <f t="shared" si="33"/>
        <v>-8.021390374331595E-3</v>
      </c>
      <c r="AI78" s="180">
        <f t="shared" si="34"/>
        <v>2.4258760107816659E-2</v>
      </c>
      <c r="AJ78" s="180">
        <f t="shared" si="35"/>
        <v>-5.2631578947368108E-3</v>
      </c>
      <c r="AK78" s="180">
        <f t="shared" si="36"/>
        <v>-2.6455026455026478E-2</v>
      </c>
    </row>
    <row r="79" spans="1:37">
      <c r="A79" s="177" t="s">
        <v>674</v>
      </c>
      <c r="B79" s="199">
        <f t="shared" si="19"/>
        <v>3.7653127538540443E-2</v>
      </c>
      <c r="C79" s="178">
        <v>5.45E-2</v>
      </c>
      <c r="D79" s="178">
        <v>5.1499999999999997E-2</v>
      </c>
      <c r="E79" s="178">
        <v>5.2400000000000002E-2</v>
      </c>
      <c r="F79" s="178">
        <v>5.9900000000000002E-2</v>
      </c>
      <c r="G79" s="178">
        <v>6.3100000000000003E-2</v>
      </c>
      <c r="H79" s="178">
        <v>4.4499999999999998E-2</v>
      </c>
      <c r="I79" s="178">
        <v>5.2999999999999999E-2</v>
      </c>
      <c r="J79" s="178">
        <v>6.6600000000000006E-2</v>
      </c>
      <c r="K79" s="178">
        <v>5.9900000000000002E-2</v>
      </c>
      <c r="L79" s="178">
        <v>7.3300000000000004E-2</v>
      </c>
      <c r="M79" s="178">
        <v>6.6299999999999998E-2</v>
      </c>
      <c r="N79" s="178">
        <v>8.1299999999999997E-2</v>
      </c>
      <c r="O79" s="178">
        <v>7.1900000000000006E-2</v>
      </c>
      <c r="P79" s="178">
        <v>7.8899999999999998E-2</v>
      </c>
      <c r="Q79" s="178">
        <v>6.8500000000000005E-2</v>
      </c>
      <c r="R79" s="178">
        <v>7.9299999999999995E-2</v>
      </c>
      <c r="S79" s="178">
        <v>6.5799999999999997E-2</v>
      </c>
      <c r="T79" s="178">
        <v>7.5300000000000006E-2</v>
      </c>
      <c r="U79" s="178">
        <v>6.2700000000000006E-2</v>
      </c>
      <c r="V79" s="180">
        <f t="shared" si="21"/>
        <v>1.7475728155339904E-2</v>
      </c>
      <c r="W79" s="180">
        <f t="shared" si="22"/>
        <v>0.1431297709923664</v>
      </c>
      <c r="X79" s="180">
        <f t="shared" si="23"/>
        <v>5.3422370617696183E-2</v>
      </c>
      <c r="Y79" s="180">
        <f t="shared" si="24"/>
        <v>-0.29477020602218706</v>
      </c>
      <c r="Z79" s="180">
        <f t="shared" si="25"/>
        <v>0.1910112359550562</v>
      </c>
      <c r="AA79" s="180">
        <f t="shared" si="26"/>
        <v>0.25660377358490583</v>
      </c>
      <c r="AB79" s="180">
        <f t="shared" si="27"/>
        <v>-0.10060060060060066</v>
      </c>
      <c r="AC79" s="180">
        <f t="shared" si="28"/>
        <v>0.22370617696160269</v>
      </c>
      <c r="AD79" s="180">
        <f t="shared" si="29"/>
        <v>-9.5497953615279754E-2</v>
      </c>
      <c r="AE79" s="180">
        <f t="shared" si="30"/>
        <v>0.22624434389140272</v>
      </c>
      <c r="AF79" s="180">
        <f t="shared" si="31"/>
        <v>-0.11562115621156202</v>
      </c>
      <c r="AG79" s="180">
        <f t="shared" si="32"/>
        <v>9.735744089012506E-2</v>
      </c>
      <c r="AH79" s="180">
        <f t="shared" si="33"/>
        <v>-0.13181242078580471</v>
      </c>
      <c r="AI79" s="180">
        <f t="shared" si="34"/>
        <v>0.15766423357664219</v>
      </c>
      <c r="AJ79" s="180">
        <f t="shared" si="35"/>
        <v>-0.17023959646910466</v>
      </c>
      <c r="AK79" s="180">
        <f t="shared" si="36"/>
        <v>0.14437689969604878</v>
      </c>
    </row>
    <row r="80" spans="1:37">
      <c r="A80" s="177" t="s">
        <v>676</v>
      </c>
      <c r="B80" s="199">
        <f t="shared" si="19"/>
        <v>4.2281387303378201E-2</v>
      </c>
      <c r="C80" s="178">
        <v>2.64E-2</v>
      </c>
      <c r="D80" s="178">
        <v>2.64E-2</v>
      </c>
      <c r="E80" s="178">
        <v>2.98E-2</v>
      </c>
      <c r="F80" s="178">
        <v>4.7600000000000003E-2</v>
      </c>
      <c r="G80" s="178">
        <v>4.7600000000000003E-2</v>
      </c>
      <c r="H80" s="178">
        <v>3.4500000000000003E-2</v>
      </c>
      <c r="I80" s="178">
        <v>2.86E-2</v>
      </c>
      <c r="J80" s="178">
        <v>3.6900000000000002E-2</v>
      </c>
      <c r="K80" s="178">
        <v>3.4599999999999999E-2</v>
      </c>
      <c r="L80" s="178">
        <v>3.7499999999999999E-2</v>
      </c>
      <c r="M80" s="178">
        <v>4.2000000000000003E-2</v>
      </c>
      <c r="N80" s="178">
        <v>4.6300000000000001E-2</v>
      </c>
      <c r="O80" s="178">
        <v>4.1799999999999997E-2</v>
      </c>
      <c r="P80" s="178">
        <v>4.1700000000000001E-2</v>
      </c>
      <c r="Q80" s="178">
        <v>0.04</v>
      </c>
      <c r="R80" s="178">
        <v>4.0399999999999998E-2</v>
      </c>
      <c r="S80" s="178">
        <v>4.1000000000000002E-2</v>
      </c>
      <c r="T80" s="178">
        <v>4.0099999999999997E-2</v>
      </c>
      <c r="U80" s="178">
        <v>3.5000000000000003E-2</v>
      </c>
      <c r="V80" s="180">
        <f t="shared" si="21"/>
        <v>0.12878787878787878</v>
      </c>
      <c r="W80" s="180">
        <f t="shared" si="22"/>
        <v>0.59731543624161088</v>
      </c>
      <c r="X80" s="180">
        <f t="shared" si="23"/>
        <v>0</v>
      </c>
      <c r="Y80" s="180">
        <f t="shared" si="24"/>
        <v>-0.27521008403361341</v>
      </c>
      <c r="Z80" s="180">
        <f t="shared" si="25"/>
        <v>-0.17101449275362324</v>
      </c>
      <c r="AA80" s="180">
        <f t="shared" si="26"/>
        <v>0.29020979020979026</v>
      </c>
      <c r="AB80" s="180">
        <f t="shared" si="27"/>
        <v>-6.2330623306233152E-2</v>
      </c>
      <c r="AC80" s="180">
        <f t="shared" si="28"/>
        <v>8.3815028901734104E-2</v>
      </c>
      <c r="AD80" s="180">
        <f t="shared" si="29"/>
        <v>0.12000000000000011</v>
      </c>
      <c r="AE80" s="180">
        <f t="shared" si="30"/>
        <v>0.10238095238095234</v>
      </c>
      <c r="AF80" s="180">
        <f t="shared" si="31"/>
        <v>-9.7192224622030324E-2</v>
      </c>
      <c r="AG80" s="180">
        <f t="shared" si="32"/>
        <v>-2.3923444976075583E-3</v>
      </c>
      <c r="AH80" s="180">
        <f t="shared" si="33"/>
        <v>-4.0767386091127102E-2</v>
      </c>
      <c r="AI80" s="180">
        <f t="shared" si="34"/>
        <v>9.9999999999999395E-3</v>
      </c>
      <c r="AJ80" s="180">
        <f t="shared" si="35"/>
        <v>1.4851485148514934E-2</v>
      </c>
      <c r="AK80" s="180">
        <f t="shared" si="36"/>
        <v>-2.1951219512195242E-2</v>
      </c>
    </row>
    <row r="81" spans="1:37">
      <c r="A81" s="177" t="s">
        <v>677</v>
      </c>
      <c r="B81" s="199">
        <f t="shared" si="19"/>
        <v>2.4401844330070852E-2</v>
      </c>
      <c r="C81" s="178">
        <v>1.9900000000000001E-2</v>
      </c>
      <c r="D81" s="178">
        <v>1.9900000000000001E-2</v>
      </c>
      <c r="E81" s="178">
        <v>2.7900000000000001E-2</v>
      </c>
      <c r="F81" s="178">
        <v>3.2399999999999998E-2</v>
      </c>
      <c r="G81" s="178">
        <v>3.5999999999999997E-2</v>
      </c>
      <c r="H81" s="178">
        <v>3.3799999999999997E-2</v>
      </c>
      <c r="I81" s="178">
        <v>3.1E-2</v>
      </c>
      <c r="J81" s="178">
        <v>3.7400000000000003E-2</v>
      </c>
      <c r="K81" s="178">
        <v>3.5900000000000001E-2</v>
      </c>
      <c r="L81" s="178">
        <v>4.4600000000000001E-2</v>
      </c>
      <c r="M81" s="178">
        <v>4.2099999999999999E-2</v>
      </c>
      <c r="N81" s="178">
        <v>5.0500000000000003E-2</v>
      </c>
      <c r="O81" s="178">
        <v>4.9799999999999997E-2</v>
      </c>
      <c r="P81" s="178">
        <v>5.0700000000000002E-2</v>
      </c>
      <c r="Q81" s="178">
        <v>4.6199999999999998E-2</v>
      </c>
      <c r="R81" s="178">
        <v>4.1300000000000003E-2</v>
      </c>
      <c r="S81" s="178">
        <v>3.5000000000000003E-2</v>
      </c>
      <c r="T81" s="178">
        <v>3.5999999999999997E-2</v>
      </c>
      <c r="U81" s="178">
        <v>3.4099999999999998E-2</v>
      </c>
      <c r="V81" s="180"/>
      <c r="W81" s="180">
        <f t="shared" si="22"/>
        <v>0.16129032258064505</v>
      </c>
      <c r="X81" s="180">
        <f t="shared" si="23"/>
        <v>0.11111111111111109</v>
      </c>
      <c r="Y81" s="180">
        <f t="shared" si="24"/>
        <v>-6.111111111111113E-2</v>
      </c>
      <c r="Z81" s="180">
        <f t="shared" si="25"/>
        <v>-8.2840236686390456E-2</v>
      </c>
      <c r="AA81" s="180">
        <f t="shared" si="26"/>
        <v>0.20645161290322589</v>
      </c>
      <c r="AB81" s="180">
        <f t="shared" si="27"/>
        <v>-4.0106951871657789E-2</v>
      </c>
      <c r="AC81" s="180">
        <f t="shared" si="28"/>
        <v>0.24233983286908076</v>
      </c>
      <c r="AD81" s="180">
        <f t="shared" si="29"/>
        <v>-5.6053811659192876E-2</v>
      </c>
      <c r="AE81" s="180">
        <f t="shared" si="30"/>
        <v>0.19952494061757731</v>
      </c>
      <c r="AF81" s="180">
        <f t="shared" si="31"/>
        <v>-1.3861386138613983E-2</v>
      </c>
      <c r="AG81" s="180">
        <f t="shared" si="32"/>
        <v>1.8072289156626606E-2</v>
      </c>
      <c r="AH81" s="180">
        <f t="shared" si="33"/>
        <v>-8.8757396449704221E-2</v>
      </c>
      <c r="AI81" s="180">
        <f t="shared" si="34"/>
        <v>-0.10606060606060595</v>
      </c>
      <c r="AJ81" s="180">
        <f t="shared" si="35"/>
        <v>-0.15254237288135591</v>
      </c>
      <c r="AK81" s="180">
        <f t="shared" si="36"/>
        <v>2.8571428571428397E-2</v>
      </c>
    </row>
    <row r="82" spans="1:37">
      <c r="A82" s="177" t="s">
        <v>678</v>
      </c>
      <c r="B82" s="199">
        <f t="shared" si="19"/>
        <v>-8.6215620130148957E-3</v>
      </c>
      <c r="C82" s="178">
        <v>3.4000000000000002E-2</v>
      </c>
      <c r="D82" s="178">
        <v>3.4000000000000002E-2</v>
      </c>
      <c r="E82" s="178">
        <v>5.21E-2</v>
      </c>
      <c r="F82" s="178">
        <v>4.8000000000000001E-2</v>
      </c>
      <c r="G82" s="178">
        <v>4.5999999999999999E-2</v>
      </c>
      <c r="H82" s="178">
        <v>4.24E-2</v>
      </c>
      <c r="I82" s="178">
        <v>4.0399999999999998E-2</v>
      </c>
      <c r="J82" s="178">
        <v>4.3999999999999997E-2</v>
      </c>
      <c r="K82" s="178">
        <v>4.7800000000000002E-2</v>
      </c>
      <c r="L82" s="178">
        <v>5.4300000000000001E-2</v>
      </c>
      <c r="M82" s="178">
        <v>5.3999999999999999E-2</v>
      </c>
      <c r="N82" s="178">
        <v>5.5599999999999997E-2</v>
      </c>
      <c r="O82" s="178">
        <v>5.8400000000000001E-2</v>
      </c>
      <c r="P82" s="178">
        <v>5.28E-2</v>
      </c>
      <c r="Q82" s="178">
        <v>4.9799999999999997E-2</v>
      </c>
      <c r="R82" s="178">
        <v>4.8000000000000001E-2</v>
      </c>
      <c r="S82" s="178">
        <v>4.5400000000000003E-2</v>
      </c>
      <c r="T82" s="178">
        <v>4.4200000000000003E-2</v>
      </c>
      <c r="U82" s="178">
        <v>4.1599999999999998E-2</v>
      </c>
      <c r="V82" s="180"/>
      <c r="W82" s="180">
        <f t="shared" si="22"/>
        <v>-7.869481765834932E-2</v>
      </c>
      <c r="X82" s="180">
        <f t="shared" si="23"/>
        <v>-4.1666666666666706E-2</v>
      </c>
      <c r="Y82" s="180">
        <f t="shared" si="24"/>
        <v>-7.826086956521737E-2</v>
      </c>
      <c r="Z82" s="180">
        <f t="shared" si="25"/>
        <v>-4.7169811320754762E-2</v>
      </c>
      <c r="AA82" s="180">
        <f t="shared" si="26"/>
        <v>8.9108910891089091E-2</v>
      </c>
      <c r="AB82" s="180">
        <f t="shared" si="27"/>
        <v>8.6363636363636476E-2</v>
      </c>
      <c r="AC82" s="180">
        <f t="shared" si="28"/>
        <v>0.13598326359832633</v>
      </c>
      <c r="AD82" s="180">
        <f t="shared" si="29"/>
        <v>-5.5248618784530688E-3</v>
      </c>
      <c r="AE82" s="180">
        <f t="shared" si="30"/>
        <v>2.9629629629629579E-2</v>
      </c>
      <c r="AF82" s="180">
        <f t="shared" si="31"/>
        <v>5.0359712230215903E-2</v>
      </c>
      <c r="AG82" s="180">
        <f t="shared" si="32"/>
        <v>-9.5890410958904118E-2</v>
      </c>
      <c r="AH82" s="180">
        <f t="shared" si="33"/>
        <v>-5.6818181818181872E-2</v>
      </c>
      <c r="AI82" s="180">
        <f t="shared" si="34"/>
        <v>-3.6144578313252934E-2</v>
      </c>
      <c r="AJ82" s="180">
        <f t="shared" si="35"/>
        <v>-5.4166666666666627E-2</v>
      </c>
      <c r="AK82" s="180">
        <f t="shared" si="36"/>
        <v>-2.6431718061673999E-2</v>
      </c>
    </row>
    <row r="83" spans="1:37">
      <c r="A83" s="177" t="s">
        <v>679</v>
      </c>
      <c r="B83" s="199">
        <f t="shared" si="19"/>
        <v>-4.7691952867563829E-3</v>
      </c>
      <c r="C83" s="178">
        <v>3.1899999999999998E-2</v>
      </c>
      <c r="D83" s="178">
        <v>3.1899999999999998E-2</v>
      </c>
      <c r="E83" s="178">
        <v>3.3700000000000001E-2</v>
      </c>
      <c r="F83" s="178">
        <v>3.8800000000000001E-2</v>
      </c>
      <c r="G83" s="178">
        <v>4.0099999999999997E-2</v>
      </c>
      <c r="H83" s="178">
        <v>3.8100000000000002E-2</v>
      </c>
      <c r="I83" s="178">
        <v>4.2799999999999998E-2</v>
      </c>
      <c r="J83" s="178">
        <v>4.4299999999999999E-2</v>
      </c>
      <c r="K83" s="178">
        <v>4.48E-2</v>
      </c>
      <c r="L83" s="178">
        <v>4.5600000000000002E-2</v>
      </c>
      <c r="M83" s="178">
        <v>3.8100000000000002E-2</v>
      </c>
      <c r="N83" s="178">
        <v>4.07E-2</v>
      </c>
      <c r="O83" s="178">
        <v>3.4000000000000002E-2</v>
      </c>
      <c r="P83" s="178">
        <v>3.3099999999999997E-2</v>
      </c>
      <c r="Q83" s="178">
        <v>2.8799999999999999E-2</v>
      </c>
      <c r="R83" s="178">
        <v>2.76E-2</v>
      </c>
      <c r="S83" s="178">
        <v>2.7799999999999998E-2</v>
      </c>
      <c r="T83" s="178">
        <v>2.7699999999999999E-2</v>
      </c>
      <c r="U83" s="178">
        <v>2.7099999999999999E-2</v>
      </c>
      <c r="V83" s="180">
        <f t="shared" si="21"/>
        <v>5.6426332288401354E-2</v>
      </c>
      <c r="W83" s="180">
        <f t="shared" si="22"/>
        <v>0.1513353115727003</v>
      </c>
      <c r="X83" s="180">
        <f t="shared" si="23"/>
        <v>3.3505154639175146E-2</v>
      </c>
      <c r="Y83" s="180">
        <f t="shared" si="24"/>
        <v>-4.9875311720698132E-2</v>
      </c>
      <c r="Z83" s="180">
        <f t="shared" si="25"/>
        <v>0.12335958005249333</v>
      </c>
      <c r="AA83" s="180">
        <f t="shared" si="26"/>
        <v>3.5046728971962648E-2</v>
      </c>
      <c r="AB83" s="180">
        <f t="shared" si="27"/>
        <v>1.1286681715575632E-2</v>
      </c>
      <c r="AC83" s="180">
        <f t="shared" si="28"/>
        <v>1.7857142857142905E-2</v>
      </c>
      <c r="AD83" s="180">
        <f t="shared" si="29"/>
        <v>-0.1644736842105263</v>
      </c>
      <c r="AE83" s="180">
        <f t="shared" si="30"/>
        <v>6.8241469816272909E-2</v>
      </c>
      <c r="AF83" s="180">
        <f t="shared" si="31"/>
        <v>-0.16461916461916457</v>
      </c>
      <c r="AG83" s="180">
        <f t="shared" si="32"/>
        <v>-2.6470588235294263E-2</v>
      </c>
      <c r="AH83" s="180">
        <f t="shared" si="33"/>
        <v>-0.12990936555891233</v>
      </c>
      <c r="AI83" s="180">
        <f t="shared" si="34"/>
        <v>-4.1666666666666657E-2</v>
      </c>
      <c r="AJ83" s="180">
        <f t="shared" si="35"/>
        <v>7.2463768115941588E-3</v>
      </c>
      <c r="AK83" s="180">
        <f t="shared" si="36"/>
        <v>-3.5971223021582519E-3</v>
      </c>
    </row>
    <row r="84" spans="1:37">
      <c r="A84" s="177" t="s">
        <v>681</v>
      </c>
      <c r="B84" s="199">
        <f t="shared" si="19"/>
        <v>1.0512696103774116E-2</v>
      </c>
      <c r="C84" s="178">
        <v>6.08E-2</v>
      </c>
      <c r="D84" s="178">
        <v>5.9400000000000001E-2</v>
      </c>
      <c r="E84" s="178">
        <v>5.8599999999999999E-2</v>
      </c>
      <c r="F84" s="178">
        <v>6.3600000000000004E-2</v>
      </c>
      <c r="G84" s="178">
        <v>6.8000000000000005E-2</v>
      </c>
      <c r="H84" s="178">
        <v>5.67E-2</v>
      </c>
      <c r="I84" s="178">
        <v>5.7099999999999998E-2</v>
      </c>
      <c r="J84" s="178">
        <v>6.0499999999999998E-2</v>
      </c>
      <c r="K84" s="178">
        <v>5.79E-2</v>
      </c>
      <c r="L84" s="178">
        <v>6.6100000000000006E-2</v>
      </c>
      <c r="M84" s="178">
        <v>6.2199999999999998E-2</v>
      </c>
      <c r="N84" s="178">
        <v>7.0000000000000007E-2</v>
      </c>
      <c r="O84" s="178">
        <v>6.5299999999999997E-2</v>
      </c>
      <c r="P84" s="178">
        <v>7.1300000000000002E-2</v>
      </c>
      <c r="Q84" s="178">
        <v>6.5199999999999994E-2</v>
      </c>
      <c r="R84" s="178">
        <v>6.7799999999999999E-2</v>
      </c>
      <c r="S84" s="178">
        <v>6.25E-2</v>
      </c>
      <c r="T84" s="178">
        <v>6.6299999999999998E-2</v>
      </c>
      <c r="U84" s="178">
        <v>6.4399999999999999E-2</v>
      </c>
      <c r="V84" s="180">
        <f t="shared" si="21"/>
        <v>-1.3468013468013504E-2</v>
      </c>
      <c r="W84" s="180">
        <f t="shared" si="22"/>
        <v>8.5324232081911339E-2</v>
      </c>
      <c r="X84" s="180">
        <f t="shared" si="23"/>
        <v>6.9182389937106931E-2</v>
      </c>
      <c r="Y84" s="180">
        <f t="shared" si="24"/>
        <v>-0.16617647058823534</v>
      </c>
      <c r="Z84" s="180">
        <f t="shared" si="25"/>
        <v>7.0546737213403451E-3</v>
      </c>
      <c r="AA84" s="180">
        <f t="shared" si="26"/>
        <v>5.954465849387041E-2</v>
      </c>
      <c r="AB84" s="180">
        <f t="shared" si="27"/>
        <v>-4.297520661157022E-2</v>
      </c>
      <c r="AC84" s="180">
        <f t="shared" si="28"/>
        <v>0.14162348877374795</v>
      </c>
      <c r="AD84" s="180">
        <f t="shared" si="29"/>
        <v>-5.9001512859304196E-2</v>
      </c>
      <c r="AE84" s="180">
        <f t="shared" si="30"/>
        <v>0.1254019292604503</v>
      </c>
      <c r="AF84" s="180">
        <f t="shared" si="31"/>
        <v>-6.7142857142857282E-2</v>
      </c>
      <c r="AG84" s="180">
        <f t="shared" si="32"/>
        <v>9.1883614088820911E-2</v>
      </c>
      <c r="AH84" s="180">
        <f t="shared" si="33"/>
        <v>-8.555399719495102E-2</v>
      </c>
      <c r="AI84" s="180">
        <f t="shared" si="34"/>
        <v>3.9877300613497015E-2</v>
      </c>
      <c r="AJ84" s="180">
        <f t="shared" si="35"/>
        <v>-7.8171091445427721E-2</v>
      </c>
      <c r="AK84" s="180">
        <f t="shared" si="36"/>
        <v>6.0799999999999965E-2</v>
      </c>
    </row>
    <row r="85" spans="1:37">
      <c r="A85" s="177" t="s">
        <v>682</v>
      </c>
      <c r="B85" s="199">
        <f t="shared" si="19"/>
        <v>1.0657220515935763E-2</v>
      </c>
      <c r="C85" s="178">
        <v>5.0900000000000001E-2</v>
      </c>
      <c r="D85" s="178">
        <v>5.0900000000000001E-2</v>
      </c>
      <c r="E85" s="178">
        <v>4.8800000000000003E-2</v>
      </c>
      <c r="F85" s="178">
        <v>5.1299999999999998E-2</v>
      </c>
      <c r="G85" s="178">
        <v>5.4100000000000002E-2</v>
      </c>
      <c r="H85" s="178">
        <v>5.1700000000000003E-2</v>
      </c>
      <c r="I85" s="178">
        <v>5.1900000000000002E-2</v>
      </c>
      <c r="J85" s="178">
        <v>5.0099999999999999E-2</v>
      </c>
      <c r="K85" s="178">
        <v>5.8099999999999999E-2</v>
      </c>
      <c r="L85" s="178">
        <v>6.0299999999999999E-2</v>
      </c>
      <c r="M85" s="178">
        <v>6.3200000000000006E-2</v>
      </c>
      <c r="N85" s="178">
        <v>6.3600000000000004E-2</v>
      </c>
      <c r="O85" s="178">
        <v>6.4000000000000001E-2</v>
      </c>
      <c r="P85" s="178">
        <v>6.2899999999999998E-2</v>
      </c>
      <c r="Q85" s="178">
        <v>6.2300000000000001E-2</v>
      </c>
      <c r="R85" s="178">
        <v>6.08E-2</v>
      </c>
      <c r="S85" s="178">
        <v>6.08E-2</v>
      </c>
      <c r="T85" s="178">
        <v>5.9200000000000003E-2</v>
      </c>
      <c r="U85" s="178">
        <v>5.7500000000000002E-2</v>
      </c>
      <c r="V85" s="180">
        <f t="shared" si="21"/>
        <v>-4.1257367387033353E-2</v>
      </c>
      <c r="W85" s="180">
        <f t="shared" si="22"/>
        <v>5.1229508196721209E-2</v>
      </c>
      <c r="X85" s="180">
        <f t="shared" si="23"/>
        <v>5.4580896686159924E-2</v>
      </c>
      <c r="Y85" s="180">
        <f t="shared" si="24"/>
        <v>-4.4362292051755993E-2</v>
      </c>
      <c r="Z85" s="180">
        <f t="shared" si="25"/>
        <v>3.8684719535783127E-3</v>
      </c>
      <c r="AA85" s="180">
        <f t="shared" si="26"/>
        <v>-3.468208092485555E-2</v>
      </c>
      <c r="AB85" s="180">
        <f t="shared" si="27"/>
        <v>0.15968063872255489</v>
      </c>
      <c r="AC85" s="180">
        <f t="shared" si="28"/>
        <v>3.7865748709122217E-2</v>
      </c>
      <c r="AD85" s="180">
        <f t="shared" si="29"/>
        <v>4.8092868988391491E-2</v>
      </c>
      <c r="AE85" s="180">
        <f t="shared" si="30"/>
        <v>6.3291139240505938E-3</v>
      </c>
      <c r="AF85" s="180">
        <f t="shared" si="31"/>
        <v>6.2893081761005902E-3</v>
      </c>
      <c r="AG85" s="180">
        <f t="shared" si="32"/>
        <v>-1.7187500000000057E-2</v>
      </c>
      <c r="AH85" s="180">
        <f t="shared" si="33"/>
        <v>-9.5389507154212457E-3</v>
      </c>
      <c r="AI85" s="180">
        <f t="shared" si="34"/>
        <v>-2.4077046548956683E-2</v>
      </c>
      <c r="AJ85" s="180">
        <f t="shared" si="35"/>
        <v>0</v>
      </c>
      <c r="AK85" s="180">
        <f t="shared" si="36"/>
        <v>-2.6315789473684164E-2</v>
      </c>
    </row>
    <row r="86" spans="1:37">
      <c r="A86" s="177" t="s">
        <v>683</v>
      </c>
      <c r="B86" s="199">
        <f t="shared" si="19"/>
        <v>2.2388371566648246E-2</v>
      </c>
      <c r="C86" s="178">
        <v>3.2899999999999999E-2</v>
      </c>
      <c r="D86" s="178">
        <v>3.2899999999999999E-2</v>
      </c>
      <c r="E86" s="178">
        <v>3.4099999999999998E-2</v>
      </c>
      <c r="F86" s="178">
        <v>4.2200000000000001E-2</v>
      </c>
      <c r="G86" s="178">
        <v>3.1899999999999998E-2</v>
      </c>
      <c r="H86" s="178">
        <v>3.7699999999999997E-2</v>
      </c>
      <c r="I86" s="178">
        <v>3.4799999999999998E-2</v>
      </c>
      <c r="J86" s="178">
        <v>4.1399999999999999E-2</v>
      </c>
      <c r="K86" s="178">
        <v>3.7699999999999997E-2</v>
      </c>
      <c r="L86" s="178">
        <v>4.07E-2</v>
      </c>
      <c r="M86" s="178">
        <v>3.8100000000000002E-2</v>
      </c>
      <c r="N86" s="178">
        <v>4.6800000000000001E-2</v>
      </c>
      <c r="O86" s="178">
        <v>3.8199999999999998E-2</v>
      </c>
      <c r="P86" s="178">
        <v>4.1399999999999999E-2</v>
      </c>
      <c r="Q86" s="178">
        <v>3.9800000000000002E-2</v>
      </c>
      <c r="R86" s="178">
        <v>4.07E-2</v>
      </c>
      <c r="S86" s="178">
        <v>4.07E-2</v>
      </c>
      <c r="T86" s="178">
        <v>4.0500000000000001E-2</v>
      </c>
      <c r="U86" s="178">
        <v>3.1800000000000002E-2</v>
      </c>
      <c r="V86" s="180">
        <f t="shared" si="21"/>
        <v>3.6474164133738593E-2</v>
      </c>
      <c r="W86" s="180">
        <f t="shared" si="22"/>
        <v>0.2375366568914957</v>
      </c>
      <c r="X86" s="180">
        <f t="shared" si="23"/>
        <v>-0.24407582938388633</v>
      </c>
      <c r="Y86" s="180">
        <f t="shared" si="24"/>
        <v>0.18181818181818182</v>
      </c>
      <c r="Z86" s="180">
        <f t="shared" si="25"/>
        <v>-7.6923076923076927E-2</v>
      </c>
      <c r="AA86" s="180">
        <f t="shared" si="26"/>
        <v>0.18965517241379318</v>
      </c>
      <c r="AB86" s="180">
        <f t="shared" si="27"/>
        <v>-8.9371980676328552E-2</v>
      </c>
      <c r="AC86" s="180">
        <f t="shared" si="28"/>
        <v>7.9575596816976207E-2</v>
      </c>
      <c r="AD86" s="180">
        <f t="shared" si="29"/>
        <v>-6.3882063882063841E-2</v>
      </c>
      <c r="AE86" s="180">
        <f t="shared" si="30"/>
        <v>0.22834645669291337</v>
      </c>
      <c r="AF86" s="180">
        <f t="shared" si="31"/>
        <v>-0.18376068376068383</v>
      </c>
      <c r="AG86" s="180">
        <f t="shared" si="32"/>
        <v>8.376963350785345E-2</v>
      </c>
      <c r="AH86" s="180">
        <f t="shared" si="33"/>
        <v>-3.8647342995169018E-2</v>
      </c>
      <c r="AI86" s="180">
        <f t="shared" si="34"/>
        <v>2.2613065326633115E-2</v>
      </c>
      <c r="AJ86" s="180">
        <f t="shared" si="35"/>
        <v>0</v>
      </c>
      <c r="AK86" s="180">
        <f t="shared" si="36"/>
        <v>-4.9140049140048844E-3</v>
      </c>
    </row>
    <row r="87" spans="1:37">
      <c r="A87" s="177" t="s">
        <v>684</v>
      </c>
      <c r="B87" s="199">
        <f t="shared" si="19"/>
        <v>1.8240795471587318E-2</v>
      </c>
      <c r="C87" s="178">
        <v>6.2199999999999998E-2</v>
      </c>
      <c r="D87" s="178">
        <v>6.2199999999999998E-2</v>
      </c>
      <c r="E87" s="178">
        <v>5.9499999999999997E-2</v>
      </c>
      <c r="F87" s="178">
        <v>5.9900000000000002E-2</v>
      </c>
      <c r="G87" s="178">
        <v>5.6399999999999999E-2</v>
      </c>
      <c r="H87" s="178">
        <v>5.6599999999999998E-2</v>
      </c>
      <c r="I87" s="178">
        <v>5.6500000000000002E-2</v>
      </c>
      <c r="J87" s="178">
        <v>5.9400000000000001E-2</v>
      </c>
      <c r="K87" s="178">
        <v>5.7599999999999998E-2</v>
      </c>
      <c r="L87" s="178">
        <v>6.5600000000000006E-2</v>
      </c>
      <c r="M87" s="178">
        <v>0.06</v>
      </c>
      <c r="N87" s="178">
        <v>6.93E-2</v>
      </c>
      <c r="O87" s="178">
        <v>6.8000000000000005E-2</v>
      </c>
      <c r="P87" s="178">
        <v>7.5899999999999995E-2</v>
      </c>
      <c r="Q87" s="178">
        <v>7.5800000000000006E-2</v>
      </c>
      <c r="R87" s="178">
        <v>8.4500000000000006E-2</v>
      </c>
      <c r="S87" s="178">
        <v>7.9299999999999995E-2</v>
      </c>
      <c r="T87" s="178">
        <v>7.9799999999999996E-2</v>
      </c>
      <c r="U87" s="178">
        <v>7.4200000000000002E-2</v>
      </c>
      <c r="V87" s="180">
        <f t="shared" si="21"/>
        <v>-4.3408360128617381E-2</v>
      </c>
      <c r="W87" s="180">
        <f t="shared" si="22"/>
        <v>6.722689075630328E-3</v>
      </c>
      <c r="X87" s="180">
        <f t="shared" si="23"/>
        <v>-5.8430717863105226E-2</v>
      </c>
      <c r="Y87" s="180">
        <f t="shared" si="24"/>
        <v>3.5460992907801205E-3</v>
      </c>
      <c r="Z87" s="180">
        <f t="shared" si="25"/>
        <v>-1.7667844522967478E-3</v>
      </c>
      <c r="AA87" s="180">
        <f t="shared" si="26"/>
        <v>5.1327433628318576E-2</v>
      </c>
      <c r="AB87" s="180">
        <f t="shared" si="27"/>
        <v>-3.0303030303030352E-2</v>
      </c>
      <c r="AC87" s="180">
        <f t="shared" si="28"/>
        <v>0.13888888888888901</v>
      </c>
      <c r="AD87" s="180">
        <f t="shared" si="29"/>
        <v>-8.5365853658536703E-2</v>
      </c>
      <c r="AE87" s="180">
        <f t="shared" si="30"/>
        <v>0.15500000000000005</v>
      </c>
      <c r="AF87" s="180">
        <f t="shared" si="31"/>
        <v>-1.8759018759018694E-2</v>
      </c>
      <c r="AG87" s="180">
        <f t="shared" si="32"/>
        <v>0.11617647058823515</v>
      </c>
      <c r="AH87" s="180">
        <f t="shared" si="33"/>
        <v>-1.3175230566533464E-3</v>
      </c>
      <c r="AI87" s="180">
        <f t="shared" si="34"/>
        <v>0.11477572559366753</v>
      </c>
      <c r="AJ87" s="180">
        <f t="shared" si="35"/>
        <v>-6.1538461538461653E-2</v>
      </c>
      <c r="AK87" s="180">
        <f t="shared" si="36"/>
        <v>6.3051702395964752E-3</v>
      </c>
    </row>
    <row r="88" spans="1:37">
      <c r="A88" s="177" t="s">
        <v>685</v>
      </c>
      <c r="B88" s="199">
        <f t="shared" si="19"/>
        <v>-1.6476022368026363E-3</v>
      </c>
      <c r="C88" s="178">
        <v>2.8799999999999999E-2</v>
      </c>
      <c r="D88" s="178">
        <v>2.8799999999999999E-2</v>
      </c>
      <c r="E88" s="178">
        <v>2.7900000000000001E-2</v>
      </c>
      <c r="F88" s="178">
        <v>2.8199999999999999E-2</v>
      </c>
      <c r="G88" s="178">
        <v>2.4500000000000001E-2</v>
      </c>
      <c r="H88" s="178">
        <v>2.2499999999999999E-2</v>
      </c>
      <c r="I88" s="178">
        <v>2.3099999999999999E-2</v>
      </c>
      <c r="J88" s="178">
        <v>2.24E-2</v>
      </c>
      <c r="K88" s="178">
        <v>2.29E-2</v>
      </c>
      <c r="L88" s="178">
        <v>2.23E-2</v>
      </c>
      <c r="M88" s="178">
        <v>2.18E-2</v>
      </c>
      <c r="N88" s="178">
        <v>2.2100000000000002E-2</v>
      </c>
      <c r="O88" s="178">
        <v>2.3E-2</v>
      </c>
      <c r="P88" s="178">
        <v>2.47E-2</v>
      </c>
      <c r="Q88" s="178">
        <v>2.4899999999999999E-2</v>
      </c>
      <c r="R88" s="178">
        <v>2.5700000000000001E-2</v>
      </c>
      <c r="S88" s="178">
        <v>2.5100000000000001E-2</v>
      </c>
      <c r="T88" s="178">
        <v>2.7400000000000001E-2</v>
      </c>
      <c r="U88" s="178">
        <v>2.6800000000000001E-2</v>
      </c>
      <c r="V88" s="180">
        <f t="shared" si="21"/>
        <v>-3.1249999999999931E-2</v>
      </c>
      <c r="W88" s="180">
        <f t="shared" si="22"/>
        <v>1.0752688172042946E-2</v>
      </c>
      <c r="X88" s="180">
        <f t="shared" si="23"/>
        <v>-0.13120567375886519</v>
      </c>
      <c r="Y88" s="180">
        <f t="shared" si="24"/>
        <v>-8.1632653061224553E-2</v>
      </c>
      <c r="Z88" s="180">
        <f t="shared" si="25"/>
        <v>2.6666666666666661E-2</v>
      </c>
      <c r="AA88" s="180">
        <f t="shared" si="26"/>
        <v>-3.0303030303030273E-2</v>
      </c>
      <c r="AB88" s="180">
        <f t="shared" si="27"/>
        <v>2.2321428571428593E-2</v>
      </c>
      <c r="AC88" s="180">
        <f t="shared" si="28"/>
        <v>-2.6200873362445407E-2</v>
      </c>
      <c r="AD88" s="180">
        <f t="shared" si="29"/>
        <v>-2.242152466367715E-2</v>
      </c>
      <c r="AE88" s="180">
        <f t="shared" si="30"/>
        <v>1.3761467889908332E-2</v>
      </c>
      <c r="AF88" s="180">
        <f t="shared" si="31"/>
        <v>4.07239819004524E-2</v>
      </c>
      <c r="AG88" s="180">
        <f t="shared" si="32"/>
        <v>7.3913043478260873E-2</v>
      </c>
      <c r="AH88" s="180">
        <f t="shared" si="33"/>
        <v>8.0971659919027855E-3</v>
      </c>
      <c r="AI88" s="180">
        <f t="shared" si="34"/>
        <v>3.2128514056224987E-2</v>
      </c>
      <c r="AJ88" s="180">
        <f t="shared" si="35"/>
        <v>-2.3346303501945519E-2</v>
      </c>
      <c r="AK88" s="180">
        <f t="shared" si="36"/>
        <v>9.1633466135458169E-2</v>
      </c>
    </row>
    <row r="89" spans="1:37">
      <c r="A89" s="177" t="s">
        <v>686</v>
      </c>
      <c r="B89" s="199">
        <f t="shared" si="19"/>
        <v>1.6410402040412175E-2</v>
      </c>
      <c r="C89" s="178">
        <v>4.24E-2</v>
      </c>
      <c r="D89" s="178">
        <v>4.24E-2</v>
      </c>
      <c r="E89" s="178">
        <v>4.65E-2</v>
      </c>
      <c r="F89" s="178">
        <v>5.9299999999999999E-2</v>
      </c>
      <c r="G89" s="178">
        <v>5.4800000000000001E-2</v>
      </c>
      <c r="H89" s="178">
        <v>4.4900000000000002E-2</v>
      </c>
      <c r="I89" s="178">
        <v>4.8500000000000001E-2</v>
      </c>
      <c r="J89" s="178">
        <v>5.6000000000000001E-2</v>
      </c>
      <c r="K89" s="178">
        <v>5.57E-2</v>
      </c>
      <c r="L89" s="178">
        <v>6.6000000000000003E-2</v>
      </c>
      <c r="M89" s="178">
        <v>6.6500000000000004E-2</v>
      </c>
      <c r="N89" s="178">
        <v>6.08E-2</v>
      </c>
      <c r="O89" s="178">
        <v>5.57E-2</v>
      </c>
      <c r="P89" s="178">
        <v>5.8200000000000002E-2</v>
      </c>
      <c r="Q89" s="178">
        <v>5.4699999999999999E-2</v>
      </c>
      <c r="R89" s="178">
        <v>5.1900000000000002E-2</v>
      </c>
      <c r="S89" s="178">
        <v>5.1499999999999997E-2</v>
      </c>
      <c r="T89" s="178">
        <v>4.99E-2</v>
      </c>
      <c r="U89" s="178">
        <v>4.9099999999999998E-2</v>
      </c>
      <c r="V89" s="180">
        <f t="shared" si="21"/>
        <v>9.6698113207547162E-2</v>
      </c>
      <c r="W89" s="180">
        <f t="shared" si="22"/>
        <v>0.27526881720430108</v>
      </c>
      <c r="X89" s="180">
        <f t="shared" si="23"/>
        <v>-7.5885328836424903E-2</v>
      </c>
      <c r="Y89" s="180">
        <f t="shared" si="24"/>
        <v>-0.18065693430656932</v>
      </c>
      <c r="Z89" s="180">
        <f t="shared" si="25"/>
        <v>8.0178173719376369E-2</v>
      </c>
      <c r="AA89" s="180">
        <f t="shared" si="26"/>
        <v>0.15463917525773194</v>
      </c>
      <c r="AB89" s="180">
        <f t="shared" si="27"/>
        <v>-5.3571428571428867E-3</v>
      </c>
      <c r="AC89" s="180">
        <f t="shared" si="28"/>
        <v>0.18491921005386003</v>
      </c>
      <c r="AD89" s="180">
        <f t="shared" si="29"/>
        <v>7.575757575757582E-3</v>
      </c>
      <c r="AE89" s="180">
        <f t="shared" si="30"/>
        <v>-8.5714285714285771E-2</v>
      </c>
      <c r="AF89" s="180">
        <f t="shared" si="31"/>
        <v>-8.3881578947368432E-2</v>
      </c>
      <c r="AG89" s="180">
        <f t="shared" si="32"/>
        <v>4.4883303411131101E-2</v>
      </c>
      <c r="AH89" s="180">
        <f t="shared" si="33"/>
        <v>-6.013745704467359E-2</v>
      </c>
      <c r="AI89" s="180">
        <f t="shared" si="34"/>
        <v>-5.118829981718459E-2</v>
      </c>
      <c r="AJ89" s="180">
        <f t="shared" si="35"/>
        <v>-7.7071290944124181E-3</v>
      </c>
      <c r="AK89" s="180">
        <f t="shared" si="36"/>
        <v>-3.1067961165048494E-2</v>
      </c>
    </row>
    <row r="90" spans="1:37">
      <c r="A90" s="177" t="s">
        <v>687</v>
      </c>
      <c r="B90" s="199">
        <f t="shared" si="19"/>
        <v>1.1604718874484221E-2</v>
      </c>
      <c r="C90" s="178">
        <v>3.4799999999999998E-2</v>
      </c>
      <c r="D90" s="178">
        <v>3.4799999999999998E-2</v>
      </c>
      <c r="E90" s="178">
        <v>3.5999999999999997E-2</v>
      </c>
      <c r="F90" s="178">
        <v>3.9100000000000003E-2</v>
      </c>
      <c r="G90" s="178">
        <v>3.8800000000000001E-2</v>
      </c>
      <c r="H90" s="178">
        <v>0.04</v>
      </c>
      <c r="I90" s="178">
        <v>3.6600000000000001E-2</v>
      </c>
      <c r="J90" s="178">
        <v>3.7499999999999999E-2</v>
      </c>
      <c r="K90" s="178">
        <v>3.8800000000000001E-2</v>
      </c>
      <c r="L90" s="178">
        <v>4.2700000000000002E-2</v>
      </c>
      <c r="M90" s="178">
        <v>4.2900000000000001E-2</v>
      </c>
      <c r="N90" s="178">
        <v>4.2900000000000001E-2</v>
      </c>
      <c r="O90" s="178">
        <v>4.1500000000000002E-2</v>
      </c>
      <c r="P90" s="178">
        <v>4.3200000000000002E-2</v>
      </c>
      <c r="Q90" s="178">
        <v>4.2299999999999997E-2</v>
      </c>
      <c r="R90" s="178">
        <v>4.3200000000000002E-2</v>
      </c>
      <c r="S90" s="178">
        <v>4.1300000000000003E-2</v>
      </c>
      <c r="T90" s="178">
        <v>4.1200000000000001E-2</v>
      </c>
      <c r="U90" s="178">
        <v>3.8300000000000001E-2</v>
      </c>
      <c r="V90" s="180">
        <f t="shared" si="21"/>
        <v>3.4482758620689648E-2</v>
      </c>
      <c r="W90" s="180">
        <f t="shared" si="22"/>
        <v>8.6111111111111277E-2</v>
      </c>
      <c r="X90" s="180">
        <f t="shared" si="23"/>
        <v>-7.6726342710997861E-3</v>
      </c>
      <c r="Y90" s="180">
        <f t="shared" si="24"/>
        <v>3.0927835051546382E-2</v>
      </c>
      <c r="Z90" s="180">
        <f t="shared" si="25"/>
        <v>-8.5000000000000006E-2</v>
      </c>
      <c r="AA90" s="180">
        <f t="shared" si="26"/>
        <v>2.4590163934426174E-2</v>
      </c>
      <c r="AB90" s="180">
        <f t="shared" si="27"/>
        <v>3.4666666666666734E-2</v>
      </c>
      <c r="AC90" s="180">
        <f t="shared" si="28"/>
        <v>0.10051546391752579</v>
      </c>
      <c r="AD90" s="180">
        <f t="shared" si="29"/>
        <v>4.6838407494144913E-3</v>
      </c>
      <c r="AE90" s="180">
        <f t="shared" si="30"/>
        <v>0</v>
      </c>
      <c r="AF90" s="180">
        <f t="shared" si="31"/>
        <v>-3.2634032634032598E-2</v>
      </c>
      <c r="AG90" s="180">
        <f t="shared" si="32"/>
        <v>4.0963855421686748E-2</v>
      </c>
      <c r="AH90" s="180">
        <f t="shared" si="33"/>
        <v>-2.0833333333333447E-2</v>
      </c>
      <c r="AI90" s="180">
        <f t="shared" si="34"/>
        <v>2.1276595744680969E-2</v>
      </c>
      <c r="AJ90" s="180">
        <f t="shared" si="35"/>
        <v>-4.3981481481481455E-2</v>
      </c>
      <c r="AK90" s="180">
        <f t="shared" si="36"/>
        <v>-2.4213075060533378E-3</v>
      </c>
    </row>
    <row r="91" spans="1:37">
      <c r="A91" s="177" t="s">
        <v>689</v>
      </c>
      <c r="B91" s="199">
        <f t="shared" si="19"/>
        <v>1.9209559112872435E-2</v>
      </c>
      <c r="C91" s="178">
        <v>7.4499999999999997E-2</v>
      </c>
      <c r="D91" s="178">
        <v>7.1400000000000005E-2</v>
      </c>
      <c r="E91" s="178">
        <v>7.4300000000000005E-2</v>
      </c>
      <c r="F91" s="178">
        <v>8.1299999999999997E-2</v>
      </c>
      <c r="G91" s="178">
        <v>6.9900000000000004E-2</v>
      </c>
      <c r="H91" s="178">
        <v>7.5200000000000003E-2</v>
      </c>
      <c r="I91" s="178">
        <v>8.0299999999999996E-2</v>
      </c>
      <c r="J91" s="178">
        <v>8.4900000000000003E-2</v>
      </c>
      <c r="K91" s="178">
        <v>9.4899999999999998E-2</v>
      </c>
      <c r="L91" s="178">
        <v>9.3200000000000005E-2</v>
      </c>
      <c r="M91" s="178">
        <v>9.3899999999999997E-2</v>
      </c>
      <c r="N91" s="178">
        <v>0.1014</v>
      </c>
      <c r="O91" s="178">
        <v>9.8199999999999996E-2</v>
      </c>
      <c r="P91" s="178">
        <v>9.7900000000000001E-2</v>
      </c>
      <c r="Q91" s="178">
        <v>9.4700000000000006E-2</v>
      </c>
      <c r="R91" s="178">
        <v>9.11E-2</v>
      </c>
      <c r="S91" s="178">
        <v>9.0499999999999997E-2</v>
      </c>
      <c r="T91" s="178">
        <v>9.3799999999999994E-2</v>
      </c>
      <c r="U91" s="178">
        <v>9.0300000000000005E-2</v>
      </c>
      <c r="V91" s="180">
        <f t="shared" si="21"/>
        <v>4.0616246498599434E-2</v>
      </c>
      <c r="W91" s="180">
        <f t="shared" si="22"/>
        <v>9.4212651413189658E-2</v>
      </c>
      <c r="X91" s="180">
        <f t="shared" si="23"/>
        <v>-0.14022140221402207</v>
      </c>
      <c r="Y91" s="180">
        <f t="shared" si="24"/>
        <v>7.582260371959941E-2</v>
      </c>
      <c r="Z91" s="180">
        <f t="shared" si="25"/>
        <v>6.7819148936170123E-2</v>
      </c>
      <c r="AA91" s="180">
        <f t="shared" si="26"/>
        <v>5.7285180572851896E-2</v>
      </c>
      <c r="AB91" s="180">
        <f t="shared" si="27"/>
        <v>0.11778563015312125</v>
      </c>
      <c r="AC91" s="180">
        <f t="shared" si="28"/>
        <v>-1.7913593256058936E-2</v>
      </c>
      <c r="AD91" s="180">
        <f t="shared" si="29"/>
        <v>7.5107296137338223E-3</v>
      </c>
      <c r="AE91" s="180">
        <f t="shared" si="30"/>
        <v>7.987220447284353E-2</v>
      </c>
      <c r="AF91" s="180">
        <f t="shared" si="31"/>
        <v>-3.1558185404339335E-2</v>
      </c>
      <c r="AG91" s="180">
        <f t="shared" si="32"/>
        <v>-3.0549898167005572E-3</v>
      </c>
      <c r="AH91" s="180">
        <f t="shared" si="33"/>
        <v>-3.2686414708886564E-2</v>
      </c>
      <c r="AI91" s="180">
        <f t="shared" si="34"/>
        <v>-3.80147835269272E-2</v>
      </c>
      <c r="AJ91" s="180">
        <f t="shared" si="35"/>
        <v>-6.5861690450055247E-3</v>
      </c>
      <c r="AK91" s="180">
        <f t="shared" si="36"/>
        <v>3.6464088397790029E-2</v>
      </c>
    </row>
    <row r="92" spans="1:37">
      <c r="A92" s="177" t="s">
        <v>690</v>
      </c>
      <c r="B92" s="199">
        <f t="shared" si="19"/>
        <v>4.403000616343896E-2</v>
      </c>
      <c r="C92" s="178">
        <v>3.4000000000000002E-2</v>
      </c>
      <c r="D92" s="178">
        <v>3.4000000000000002E-2</v>
      </c>
      <c r="E92" s="178">
        <v>3.7699999999999997E-2</v>
      </c>
      <c r="F92" s="178">
        <v>4.58E-2</v>
      </c>
      <c r="G92" s="178">
        <v>4.0599999999999997E-2</v>
      </c>
      <c r="H92" s="178">
        <v>4.0599999999999997E-2</v>
      </c>
      <c r="I92" s="178">
        <v>3.8600000000000002E-2</v>
      </c>
      <c r="J92" s="178">
        <v>4.02E-2</v>
      </c>
      <c r="K92" s="178">
        <v>4.0500000000000001E-2</v>
      </c>
      <c r="L92" s="178">
        <v>4.9799999999999997E-2</v>
      </c>
      <c r="M92" s="178">
        <v>4.9700000000000001E-2</v>
      </c>
      <c r="N92" s="178">
        <v>5.5E-2</v>
      </c>
      <c r="O92" s="178">
        <v>5.0500000000000003E-2</v>
      </c>
      <c r="P92" s="178">
        <v>5.6000000000000001E-2</v>
      </c>
      <c r="Q92" s="178">
        <v>5.7099999999999998E-2</v>
      </c>
      <c r="R92" s="178">
        <v>6.1499999999999999E-2</v>
      </c>
      <c r="S92" s="178">
        <v>6.0499999999999998E-2</v>
      </c>
      <c r="T92" s="178">
        <v>6.3700000000000007E-2</v>
      </c>
      <c r="U92" s="178">
        <v>5.2699999999999997E-2</v>
      </c>
      <c r="V92" s="180">
        <f t="shared" si="21"/>
        <v>0.10882352941176456</v>
      </c>
      <c r="W92" s="180">
        <f t="shared" si="22"/>
        <v>0.21485411140583563</v>
      </c>
      <c r="X92" s="180">
        <f t="shared" si="23"/>
        <v>-0.1135371179039302</v>
      </c>
      <c r="Y92" s="180">
        <f t="shared" si="24"/>
        <v>0</v>
      </c>
      <c r="Z92" s="180">
        <f t="shared" si="25"/>
        <v>-4.9261083743842242E-2</v>
      </c>
      <c r="AA92" s="180">
        <f t="shared" si="26"/>
        <v>4.1450777202072464E-2</v>
      </c>
      <c r="AB92" s="180">
        <f t="shared" si="27"/>
        <v>7.4626865671642206E-3</v>
      </c>
      <c r="AC92" s="180">
        <f t="shared" si="28"/>
        <v>0.22962962962962952</v>
      </c>
      <c r="AD92" s="180">
        <f t="shared" si="29"/>
        <v>-2.0080321285139745E-3</v>
      </c>
      <c r="AE92" s="180">
        <f t="shared" si="30"/>
        <v>0.10663983903420521</v>
      </c>
      <c r="AF92" s="180">
        <f t="shared" si="31"/>
        <v>-8.1818181818181762E-2</v>
      </c>
      <c r="AG92" s="180">
        <f t="shared" si="32"/>
        <v>0.10891089108910887</v>
      </c>
      <c r="AH92" s="180">
        <f t="shared" si="33"/>
        <v>1.9642857142857087E-2</v>
      </c>
      <c r="AI92" s="180">
        <f t="shared" si="34"/>
        <v>7.7057793345008785E-2</v>
      </c>
      <c r="AJ92" s="180">
        <f t="shared" si="35"/>
        <v>-1.6260162601626032E-2</v>
      </c>
      <c r="AK92" s="180">
        <f t="shared" si="36"/>
        <v>5.2892561983471212E-2</v>
      </c>
    </row>
    <row r="93" spans="1:37">
      <c r="A93" s="177" t="s">
        <v>719</v>
      </c>
      <c r="B93" s="199">
        <f t="shared" si="19"/>
        <v>4.2504679926368215E-2</v>
      </c>
      <c r="C93" s="186" t="s">
        <v>696</v>
      </c>
      <c r="D93" s="186" t="s">
        <v>696</v>
      </c>
      <c r="E93" s="186" t="s">
        <v>696</v>
      </c>
      <c r="F93" s="186" t="s">
        <v>696</v>
      </c>
      <c r="G93" s="186" t="s">
        <v>696</v>
      </c>
      <c r="H93" s="186" t="s">
        <v>696</v>
      </c>
      <c r="I93" s="186" t="s">
        <v>696</v>
      </c>
      <c r="J93" s="186" t="s">
        <v>696</v>
      </c>
      <c r="K93" s="186" t="s">
        <v>696</v>
      </c>
      <c r="L93" s="186" t="s">
        <v>696</v>
      </c>
      <c r="M93" s="186" t="s">
        <v>696</v>
      </c>
      <c r="N93" s="186" t="s">
        <v>696</v>
      </c>
      <c r="O93" s="186" t="s">
        <v>696</v>
      </c>
      <c r="P93" s="186" t="s">
        <v>696</v>
      </c>
      <c r="Q93" s="178">
        <v>7.5600000000000001E-2</v>
      </c>
      <c r="R93" s="178">
        <v>7.9399999999999998E-2</v>
      </c>
      <c r="S93" s="178">
        <v>8.4500000000000006E-2</v>
      </c>
      <c r="T93" s="178">
        <v>8.5599999999999996E-2</v>
      </c>
      <c r="U93" s="178">
        <v>7.8299999999999995E-2</v>
      </c>
      <c r="V93" s="180"/>
      <c r="W93" s="180"/>
      <c r="X93" s="180"/>
      <c r="Y93" s="180"/>
      <c r="Z93" s="180"/>
      <c r="AA93" s="180"/>
      <c r="AB93" s="180"/>
      <c r="AC93" s="180"/>
      <c r="AD93" s="180"/>
      <c r="AE93" s="180"/>
      <c r="AF93" s="180"/>
      <c r="AG93" s="180"/>
      <c r="AH93" s="180"/>
      <c r="AI93" s="180">
        <f t="shared" si="34"/>
        <v>5.0264550264550234E-2</v>
      </c>
      <c r="AJ93" s="180">
        <f t="shared" si="35"/>
        <v>6.4231738035264579E-2</v>
      </c>
      <c r="AK93" s="180">
        <f t="shared" si="36"/>
        <v>1.3017751479289821E-2</v>
      </c>
    </row>
    <row r="94" spans="1:37">
      <c r="A94" s="177" t="s">
        <v>695</v>
      </c>
      <c r="B94" s="199">
        <f>AVERAGE(AG94:AK94)</f>
        <v>-4.8020664609485812E-3</v>
      </c>
      <c r="C94" s="186" t="s">
        <v>696</v>
      </c>
      <c r="D94" s="186" t="s">
        <v>696</v>
      </c>
      <c r="E94" s="186" t="s">
        <v>696</v>
      </c>
      <c r="F94" s="186" t="s">
        <v>696</v>
      </c>
      <c r="G94" s="186" t="s">
        <v>696</v>
      </c>
      <c r="H94" s="186" t="s">
        <v>696</v>
      </c>
      <c r="I94" s="186" t="s">
        <v>696</v>
      </c>
      <c r="J94" s="186" t="s">
        <v>696</v>
      </c>
      <c r="K94" s="186" t="s">
        <v>696</v>
      </c>
      <c r="L94" s="186" t="s">
        <v>696</v>
      </c>
      <c r="M94" s="186" t="s">
        <v>696</v>
      </c>
      <c r="N94" s="186" t="s">
        <v>696</v>
      </c>
      <c r="O94" s="178">
        <v>3.7900000000000003E-2</v>
      </c>
      <c r="P94" s="178">
        <v>4.0599999999999997E-2</v>
      </c>
      <c r="Q94" s="178">
        <v>3.8899999999999997E-2</v>
      </c>
      <c r="R94" s="178">
        <v>4.1000000000000002E-2</v>
      </c>
      <c r="S94" s="178">
        <v>4.24E-2</v>
      </c>
      <c r="T94" s="178">
        <v>3.6400000000000002E-2</v>
      </c>
      <c r="U94" s="178">
        <v>3.4099999999999998E-2</v>
      </c>
      <c r="V94" s="180"/>
      <c r="W94" s="180"/>
      <c r="X94" s="180"/>
      <c r="Y94" s="180"/>
      <c r="Z94" s="180"/>
      <c r="AA94" s="180"/>
      <c r="AB94" s="180"/>
      <c r="AC94" s="180"/>
      <c r="AD94" s="180"/>
      <c r="AE94" s="180"/>
      <c r="AF94" s="180"/>
      <c r="AG94" s="180">
        <f t="shared" si="32"/>
        <v>7.1240105540896936E-2</v>
      </c>
      <c r="AH94" s="180">
        <f t="shared" si="33"/>
        <v>-4.1871921182266014E-2</v>
      </c>
      <c r="AI94" s="180">
        <f t="shared" si="34"/>
        <v>5.3984575835475702E-2</v>
      </c>
      <c r="AJ94" s="180">
        <f t="shared" si="35"/>
        <v>3.4146341463414595E-2</v>
      </c>
      <c r="AK94" s="180">
        <f t="shared" si="36"/>
        <v>-0.14150943396226412</v>
      </c>
    </row>
    <row r="95" spans="1:37">
      <c r="A95" s="177" t="s">
        <v>697</v>
      </c>
      <c r="B95" s="199">
        <f>AVERAGE(V95:AK95)</f>
        <v>1.4851733651241256E-2</v>
      </c>
      <c r="C95" s="178">
        <v>2.8000000000000001E-2</v>
      </c>
      <c r="D95" s="178">
        <v>2.8000000000000001E-2</v>
      </c>
      <c r="E95" s="178">
        <v>2.76E-2</v>
      </c>
      <c r="F95" s="178">
        <v>3.95E-2</v>
      </c>
      <c r="G95" s="178">
        <v>3.3099999999999997E-2</v>
      </c>
      <c r="H95" s="178">
        <v>2.6100000000000002E-2</v>
      </c>
      <c r="I95" s="178">
        <v>2.7400000000000001E-2</v>
      </c>
      <c r="J95" s="178">
        <v>2.8400000000000002E-2</v>
      </c>
      <c r="K95" s="178">
        <v>2.4500000000000001E-2</v>
      </c>
      <c r="L95" s="178">
        <v>2.4899999999999999E-2</v>
      </c>
      <c r="M95" s="178">
        <v>2.7E-2</v>
      </c>
      <c r="N95" s="178">
        <v>3.4599999999999999E-2</v>
      </c>
      <c r="O95" s="178">
        <v>3.4599999999999999E-2</v>
      </c>
      <c r="P95" s="178">
        <v>3.1399999999999997E-2</v>
      </c>
      <c r="Q95" s="178">
        <v>2.76E-2</v>
      </c>
      <c r="R95" s="178">
        <v>3.1600000000000003E-2</v>
      </c>
      <c r="S95" s="178">
        <v>3.2099999999999997E-2</v>
      </c>
      <c r="T95" s="178">
        <v>2.9399999999999999E-2</v>
      </c>
      <c r="U95" s="178">
        <v>2.8400000000000002E-2</v>
      </c>
      <c r="V95" s="180">
        <f t="shared" si="21"/>
        <v>-1.4285714285714323E-2</v>
      </c>
      <c r="W95" s="180">
        <f t="shared" si="22"/>
        <v>0.4311594202898551</v>
      </c>
      <c r="X95" s="180">
        <f t="shared" si="23"/>
        <v>-0.16202531645569626</v>
      </c>
      <c r="Y95" s="180">
        <f t="shared" si="24"/>
        <v>-0.21148036253776423</v>
      </c>
      <c r="Z95" s="180">
        <f t="shared" si="25"/>
        <v>4.9808429118773909E-2</v>
      </c>
      <c r="AA95" s="180">
        <f t="shared" si="26"/>
        <v>3.6496350364963535E-2</v>
      </c>
      <c r="AB95" s="180">
        <f t="shared" si="27"/>
        <v>-0.13732394366197184</v>
      </c>
      <c r="AC95" s="180">
        <f t="shared" si="28"/>
        <v>1.6326530612244799E-2</v>
      </c>
      <c r="AD95" s="180">
        <f t="shared" si="29"/>
        <v>8.4337349397590411E-2</v>
      </c>
      <c r="AE95" s="180">
        <f t="shared" si="30"/>
        <v>0.28148148148148144</v>
      </c>
      <c r="AF95" s="180">
        <f t="shared" si="31"/>
        <v>0</v>
      </c>
      <c r="AG95" s="180">
        <f t="shared" si="32"/>
        <v>-9.2485549132948028E-2</v>
      </c>
      <c r="AH95" s="180">
        <f t="shared" si="33"/>
        <v>-0.12101910828025472</v>
      </c>
      <c r="AI95" s="180">
        <f t="shared" si="34"/>
        <v>0.1449275362318842</v>
      </c>
      <c r="AJ95" s="180">
        <f t="shared" si="35"/>
        <v>1.5822784810126375E-2</v>
      </c>
      <c r="AK95" s="180">
        <f t="shared" si="36"/>
        <v>-8.4112149532710206E-2</v>
      </c>
    </row>
    <row r="96" spans="1:37">
      <c r="A96" s="177" t="s">
        <v>723</v>
      </c>
      <c r="B96" s="199">
        <f>AVERAGE(V96:AK96)</f>
        <v>3.1196963867786077E-2</v>
      </c>
      <c r="C96" s="186" t="s">
        <v>696</v>
      </c>
      <c r="D96" s="186" t="s">
        <v>696</v>
      </c>
      <c r="E96" s="186" t="s">
        <v>696</v>
      </c>
      <c r="F96" s="186" t="s">
        <v>696</v>
      </c>
      <c r="G96" s="186" t="s">
        <v>696</v>
      </c>
      <c r="H96" s="186" t="s">
        <v>696</v>
      </c>
      <c r="I96" s="178">
        <v>3.2300000000000002E-2</v>
      </c>
      <c r="J96" s="178">
        <v>3.8300000000000001E-2</v>
      </c>
      <c r="K96" s="178">
        <v>3.8600000000000002E-2</v>
      </c>
      <c r="L96" s="178">
        <v>4.5699999999999998E-2</v>
      </c>
      <c r="M96" s="178">
        <v>4.7399999999999998E-2</v>
      </c>
      <c r="N96" s="178">
        <v>4.7399999999999998E-2</v>
      </c>
      <c r="O96" s="178">
        <v>4.7399999999999998E-2</v>
      </c>
      <c r="P96" s="178">
        <v>4.3900000000000002E-2</v>
      </c>
      <c r="Q96" s="178">
        <v>4.3900000000000002E-2</v>
      </c>
      <c r="R96" s="178">
        <v>4.3900000000000002E-2</v>
      </c>
      <c r="S96" s="178">
        <v>4.3999999999999997E-2</v>
      </c>
      <c r="T96" s="178">
        <v>4.3999999999999997E-2</v>
      </c>
      <c r="U96" s="178">
        <v>3.3500000000000002E-2</v>
      </c>
      <c r="V96" s="180"/>
      <c r="W96" s="180"/>
      <c r="X96" s="180"/>
      <c r="Y96" s="180"/>
      <c r="Z96" s="180"/>
      <c r="AA96" s="180">
        <f t="shared" si="26"/>
        <v>0.18575851393188847</v>
      </c>
      <c r="AB96" s="180">
        <f t="shared" si="27"/>
        <v>7.8328981723238024E-3</v>
      </c>
      <c r="AC96" s="180">
        <f t="shared" si="28"/>
        <v>0.18393782383419677</v>
      </c>
      <c r="AD96" s="180">
        <f t="shared" si="29"/>
        <v>3.7199124726477031E-2</v>
      </c>
      <c r="AE96" s="180">
        <f t="shared" si="30"/>
        <v>0</v>
      </c>
      <c r="AF96" s="180">
        <f t="shared" si="31"/>
        <v>0</v>
      </c>
      <c r="AG96" s="180">
        <f t="shared" si="32"/>
        <v>-7.3839662447257301E-2</v>
      </c>
      <c r="AH96" s="180">
        <f t="shared" si="33"/>
        <v>0</v>
      </c>
      <c r="AI96" s="180">
        <f t="shared" si="34"/>
        <v>0</v>
      </c>
      <c r="AJ96" s="180">
        <f t="shared" si="35"/>
        <v>2.2779043280181303E-3</v>
      </c>
      <c r="AK96" s="180">
        <f t="shared" si="36"/>
        <v>0</v>
      </c>
    </row>
    <row r="97" spans="1:37">
      <c r="A97" s="177" t="s">
        <v>725</v>
      </c>
      <c r="B97" s="199">
        <f>AVERAGE(V97:AK97)</f>
        <v>-1.0101010101010156E-2</v>
      </c>
      <c r="C97" s="186" t="s">
        <v>696</v>
      </c>
      <c r="D97" s="186" t="s">
        <v>696</v>
      </c>
      <c r="E97" s="186" t="s">
        <v>696</v>
      </c>
      <c r="F97" s="186" t="s">
        <v>696</v>
      </c>
      <c r="G97" s="186" t="s">
        <v>696</v>
      </c>
      <c r="H97" s="186" t="s">
        <v>696</v>
      </c>
      <c r="I97" s="186" t="s">
        <v>696</v>
      </c>
      <c r="J97" s="186" t="s">
        <v>696</v>
      </c>
      <c r="K97" s="186" t="s">
        <v>696</v>
      </c>
      <c r="L97" s="186" t="s">
        <v>696</v>
      </c>
      <c r="M97" s="186" t="s">
        <v>696</v>
      </c>
      <c r="N97" s="186" t="s">
        <v>696</v>
      </c>
      <c r="O97" s="186" t="s">
        <v>696</v>
      </c>
      <c r="P97" s="186" t="s">
        <v>696</v>
      </c>
      <c r="Q97" s="186" t="s">
        <v>696</v>
      </c>
      <c r="R97" s="186" t="s">
        <v>696</v>
      </c>
      <c r="S97" s="178">
        <v>2.9700000000000001E-2</v>
      </c>
      <c r="T97" s="178">
        <v>2.9399999999999999E-2</v>
      </c>
      <c r="U97" s="178">
        <v>2.7900000000000001E-2</v>
      </c>
      <c r="V97" s="180"/>
      <c r="W97" s="180"/>
      <c r="X97" s="180"/>
      <c r="Y97" s="180"/>
      <c r="Z97" s="180"/>
      <c r="AA97" s="180"/>
      <c r="AB97" s="180"/>
      <c r="AC97" s="180"/>
      <c r="AD97" s="180"/>
      <c r="AE97" s="180"/>
      <c r="AF97" s="180"/>
      <c r="AG97" s="180"/>
      <c r="AH97" s="180"/>
      <c r="AI97" s="180"/>
      <c r="AJ97" s="180"/>
      <c r="AK97" s="180">
        <f t="shared" si="36"/>
        <v>-1.0101010101010156E-2</v>
      </c>
    </row>
    <row r="98" spans="1:37">
      <c r="M98" s="180"/>
      <c r="N98" s="180"/>
      <c r="O98" s="180"/>
      <c r="P98" s="180"/>
      <c r="Q98" s="180"/>
      <c r="R98" s="180"/>
      <c r="S98" s="180"/>
      <c r="T98" s="180"/>
      <c r="U98" s="180"/>
    </row>
    <row r="99" spans="1:37">
      <c r="M99" s="180"/>
      <c r="N99" s="180"/>
      <c r="O99" s="180"/>
      <c r="P99" s="180"/>
      <c r="Q99" s="180"/>
      <c r="R99" s="180"/>
      <c r="S99" s="180"/>
      <c r="T99" s="180"/>
      <c r="U99" s="180"/>
    </row>
    <row r="100" spans="1:37">
      <c r="M100" s="180"/>
      <c r="N100" s="180"/>
      <c r="O100" s="180"/>
      <c r="P100" s="180"/>
      <c r="Q100" s="180"/>
      <c r="R100" s="180"/>
      <c r="S100" s="180"/>
      <c r="T100" s="180"/>
      <c r="U100" s="180"/>
    </row>
    <row r="101" spans="1:37" ht="15.75" thickBot="1">
      <c r="M101" s="180"/>
      <c r="N101" s="180"/>
      <c r="O101" s="180"/>
      <c r="P101" s="180"/>
      <c r="Q101" s="180"/>
      <c r="R101" s="180"/>
      <c r="S101" s="180"/>
      <c r="T101" s="180"/>
      <c r="U101" s="180"/>
    </row>
    <row r="102" spans="1:37">
      <c r="A102" s="197" t="s">
        <v>699</v>
      </c>
      <c r="B102" s="198" t="s">
        <v>751</v>
      </c>
      <c r="M102" s="180"/>
      <c r="N102" s="180"/>
      <c r="O102" s="180"/>
      <c r="P102" s="180"/>
      <c r="Q102" s="180"/>
      <c r="R102" s="180"/>
      <c r="S102" s="180"/>
      <c r="T102" s="180"/>
      <c r="U102" s="180"/>
    </row>
    <row r="103" spans="1:37">
      <c r="A103" s="193" t="s">
        <v>700</v>
      </c>
      <c r="B103" s="194" t="s">
        <v>727</v>
      </c>
      <c r="M103" s="180"/>
      <c r="N103" s="180"/>
      <c r="O103" s="180"/>
      <c r="P103" s="180"/>
      <c r="Q103" s="180"/>
      <c r="R103" s="180"/>
      <c r="S103" s="180"/>
      <c r="T103" s="180"/>
      <c r="U103" s="180"/>
    </row>
    <row r="104" spans="1:37">
      <c r="A104" s="193" t="s">
        <v>525</v>
      </c>
      <c r="B104" s="194" t="s">
        <v>757</v>
      </c>
      <c r="M104" s="180"/>
      <c r="N104" s="180"/>
      <c r="O104" s="180"/>
      <c r="P104" s="180"/>
      <c r="Q104" s="180"/>
      <c r="R104" s="180"/>
      <c r="S104" s="180"/>
      <c r="T104" s="180"/>
      <c r="U104" s="180"/>
    </row>
    <row r="105" spans="1:37">
      <c r="A105" s="193" t="s">
        <v>703</v>
      </c>
      <c r="B105" s="194" t="s">
        <v>704</v>
      </c>
      <c r="M105" s="180"/>
      <c r="N105" s="180"/>
      <c r="O105" s="180"/>
      <c r="P105" s="180"/>
      <c r="Q105" s="180"/>
      <c r="R105" s="180"/>
      <c r="S105" s="180"/>
      <c r="T105" s="180"/>
      <c r="U105" s="180"/>
    </row>
    <row r="106" spans="1:37" ht="15.75" thickBot="1">
      <c r="A106" s="195" t="s">
        <v>740</v>
      </c>
      <c r="B106" s="196" t="s">
        <v>749</v>
      </c>
    </row>
    <row r="108" spans="1:37" ht="30.75" customHeight="1">
      <c r="B108" s="204" t="s">
        <v>754</v>
      </c>
      <c r="C108" s="204" t="s">
        <v>752</v>
      </c>
      <c r="D108" s="204" t="s">
        <v>753</v>
      </c>
    </row>
    <row r="109" spans="1:37" ht="30.75" customHeight="1">
      <c r="A109" s="208" t="s">
        <v>756</v>
      </c>
      <c r="B109" s="209">
        <f>AVERAGE('Fuel&amp;LPG raw data'!E5:E546)</f>
        <v>1.2722849097019655E-4</v>
      </c>
      <c r="C109" s="209">
        <f>AVERAGE('Fuel&amp;LPG raw data'!F5:F546)</f>
        <v>-2.8623177521664393E-4</v>
      </c>
      <c r="D109" s="209">
        <f>AVERAGE('Fuel&amp;LPG raw data'!G6:G546)</f>
        <v>6.1148102656453537E-7</v>
      </c>
    </row>
    <row r="112" spans="1:37">
      <c r="A112" s="206" t="s">
        <v>755</v>
      </c>
      <c r="B112" s="204" t="s">
        <v>754</v>
      </c>
      <c r="C112" s="204" t="s">
        <v>752</v>
      </c>
      <c r="D112" s="204" t="s">
        <v>753</v>
      </c>
    </row>
    <row r="113" spans="1:4">
      <c r="A113" s="204" t="s">
        <v>746</v>
      </c>
      <c r="B113" s="201" t="s">
        <v>747</v>
      </c>
      <c r="C113" s="201" t="s">
        <v>748</v>
      </c>
      <c r="D113" s="201" t="s">
        <v>747</v>
      </c>
    </row>
    <row r="114" spans="1:4">
      <c r="A114" s="205">
        <v>42758</v>
      </c>
      <c r="B114" s="202">
        <v>489.69</v>
      </c>
      <c r="C114" s="202">
        <v>413.56</v>
      </c>
      <c r="D114" s="202">
        <v>337.21</v>
      </c>
    </row>
    <row r="115" spans="1:4">
      <c r="A115" s="205">
        <v>42751</v>
      </c>
      <c r="B115" s="202">
        <v>492.47</v>
      </c>
      <c r="C115" s="202">
        <v>413.02</v>
      </c>
      <c r="D115" s="202">
        <v>337.61</v>
      </c>
    </row>
    <row r="116" spans="1:4">
      <c r="A116" s="205">
        <v>42744</v>
      </c>
      <c r="B116" s="202">
        <v>498.36</v>
      </c>
      <c r="C116" s="202">
        <v>405.47</v>
      </c>
      <c r="D116" s="202">
        <v>335.37</v>
      </c>
    </row>
    <row r="117" spans="1:4">
      <c r="A117" s="205">
        <v>42737</v>
      </c>
      <c r="B117" s="202">
        <v>500.07</v>
      </c>
      <c r="C117" s="202">
        <v>378.25</v>
      </c>
      <c r="D117" s="202">
        <v>330.89</v>
      </c>
    </row>
    <row r="118" spans="1:4">
      <c r="A118" s="205">
        <v>42723</v>
      </c>
      <c r="B118" s="202">
        <v>482.64</v>
      </c>
      <c r="C118" s="202">
        <v>369.2</v>
      </c>
      <c r="D118" s="202">
        <v>330.38</v>
      </c>
    </row>
    <row r="119" spans="1:4">
      <c r="A119" s="205">
        <v>42716</v>
      </c>
      <c r="B119" s="202">
        <v>467.93</v>
      </c>
      <c r="C119" s="202">
        <v>361.37</v>
      </c>
      <c r="D119" s="202">
        <v>330.41</v>
      </c>
    </row>
    <row r="120" spans="1:4">
      <c r="A120" s="205">
        <v>42709</v>
      </c>
      <c r="B120" s="202">
        <v>454.26</v>
      </c>
      <c r="C120" s="202">
        <v>351.5</v>
      </c>
      <c r="D120" s="202">
        <v>328.81</v>
      </c>
    </row>
    <row r="121" spans="1:4">
      <c r="A121" s="205">
        <v>42702</v>
      </c>
      <c r="B121" s="202">
        <v>448.26</v>
      </c>
      <c r="C121" s="202">
        <v>348.22</v>
      </c>
      <c r="D121" s="202">
        <v>324.14</v>
      </c>
    </row>
    <row r="122" spans="1:4">
      <c r="A122" s="205">
        <v>42695</v>
      </c>
      <c r="B122" s="202">
        <v>428.62</v>
      </c>
      <c r="C122" s="202">
        <v>327.08</v>
      </c>
      <c r="D122" s="202">
        <v>320.08</v>
      </c>
    </row>
    <row r="123" spans="1:4">
      <c r="A123" s="205">
        <v>42688</v>
      </c>
      <c r="B123" s="202">
        <v>423.55</v>
      </c>
      <c r="C123" s="202">
        <v>332.93</v>
      </c>
      <c r="D123" s="202">
        <v>311.48</v>
      </c>
    </row>
    <row r="124" spans="1:4">
      <c r="A124" s="205">
        <v>42681</v>
      </c>
      <c r="B124" s="202">
        <v>435.33</v>
      </c>
      <c r="C124" s="202">
        <v>331.23</v>
      </c>
      <c r="D124" s="202">
        <v>308.68</v>
      </c>
    </row>
    <row r="125" spans="1:4">
      <c r="A125" s="205">
        <v>42674</v>
      </c>
      <c r="B125" s="202">
        <v>455.47</v>
      </c>
      <c r="C125" s="202">
        <v>345.43</v>
      </c>
      <c r="D125" s="202">
        <v>306.58</v>
      </c>
    </row>
    <row r="126" spans="1:4">
      <c r="A126" s="205">
        <v>42667</v>
      </c>
      <c r="B126" s="202">
        <v>457.68</v>
      </c>
      <c r="C126" s="202">
        <v>347.56</v>
      </c>
      <c r="D126" s="202">
        <v>306.69</v>
      </c>
    </row>
    <row r="127" spans="1:4">
      <c r="A127" s="205">
        <v>42660</v>
      </c>
      <c r="B127" s="202">
        <v>453.22</v>
      </c>
      <c r="C127" s="202">
        <v>343.84</v>
      </c>
      <c r="D127" s="202">
        <v>305.51</v>
      </c>
    </row>
    <row r="128" spans="1:4">
      <c r="A128" s="205">
        <v>42653</v>
      </c>
      <c r="B128" s="202">
        <v>439.07</v>
      </c>
      <c r="C128" s="202">
        <v>331.07</v>
      </c>
      <c r="D128" s="202">
        <v>305.86</v>
      </c>
    </row>
    <row r="129" spans="1:4">
      <c r="A129" s="205">
        <v>42646</v>
      </c>
      <c r="B129" s="202">
        <v>412.36</v>
      </c>
      <c r="C129" s="202">
        <v>316.63</v>
      </c>
      <c r="D129" s="202">
        <v>302.81</v>
      </c>
    </row>
    <row r="130" spans="1:4">
      <c r="A130" s="205">
        <v>42639</v>
      </c>
      <c r="B130" s="202">
        <v>408.1</v>
      </c>
      <c r="C130" s="202">
        <v>318.94</v>
      </c>
      <c r="D130" s="202">
        <v>299.19</v>
      </c>
    </row>
    <row r="131" spans="1:4">
      <c r="A131" s="205">
        <v>42632</v>
      </c>
      <c r="B131" s="202">
        <v>405.88</v>
      </c>
      <c r="C131" s="202">
        <v>314.25</v>
      </c>
      <c r="D131" s="202">
        <v>298.83</v>
      </c>
    </row>
    <row r="132" spans="1:4">
      <c r="A132" s="205">
        <v>42625</v>
      </c>
      <c r="B132" s="202">
        <v>408.4</v>
      </c>
      <c r="C132" s="202">
        <v>322.14</v>
      </c>
      <c r="D132" s="202">
        <v>296.25</v>
      </c>
    </row>
    <row r="133" spans="1:4">
      <c r="A133" s="205">
        <v>42618</v>
      </c>
      <c r="B133" s="202">
        <v>414.92</v>
      </c>
      <c r="C133" s="202">
        <v>315.51</v>
      </c>
      <c r="D133" s="202">
        <v>295</v>
      </c>
    </row>
    <row r="134" spans="1:4">
      <c r="A134" s="205">
        <v>42611</v>
      </c>
      <c r="B134" s="202">
        <v>420.03</v>
      </c>
      <c r="C134" s="202">
        <v>316.74</v>
      </c>
      <c r="D134" s="202">
        <v>294.66000000000003</v>
      </c>
    </row>
    <row r="135" spans="1:4">
      <c r="A135" s="205">
        <v>42604</v>
      </c>
      <c r="B135" s="202">
        <v>412</v>
      </c>
      <c r="C135" s="202">
        <v>308.33999999999997</v>
      </c>
      <c r="D135" s="202">
        <v>291.8</v>
      </c>
    </row>
    <row r="136" spans="1:4">
      <c r="A136" s="205">
        <v>42597</v>
      </c>
      <c r="B136" s="202">
        <v>391.53</v>
      </c>
      <c r="C136" s="202">
        <v>297.08999999999997</v>
      </c>
      <c r="D136" s="202">
        <v>291.10000000000002</v>
      </c>
    </row>
    <row r="137" spans="1:4">
      <c r="A137" s="205">
        <v>42590</v>
      </c>
      <c r="B137" s="202">
        <v>371.81</v>
      </c>
      <c r="C137" s="202">
        <v>292.02999999999997</v>
      </c>
      <c r="D137" s="202">
        <v>285.70999999999998</v>
      </c>
    </row>
    <row r="138" spans="1:4">
      <c r="A138" s="205">
        <v>42583</v>
      </c>
      <c r="B138" s="202">
        <v>388.04</v>
      </c>
      <c r="C138" s="202">
        <v>301.14999999999998</v>
      </c>
      <c r="D138" s="202">
        <v>280.8</v>
      </c>
    </row>
    <row r="139" spans="1:4">
      <c r="A139" s="205">
        <v>42576</v>
      </c>
      <c r="B139" s="202">
        <v>401.94</v>
      </c>
      <c r="C139" s="202">
        <v>311.89999999999998</v>
      </c>
      <c r="D139" s="202">
        <v>279.88</v>
      </c>
    </row>
    <row r="140" spans="1:4">
      <c r="A140" s="205">
        <v>42569</v>
      </c>
      <c r="B140" s="202">
        <v>406.67</v>
      </c>
      <c r="C140" s="202">
        <v>309.61</v>
      </c>
      <c r="D140" s="202">
        <v>280.32</v>
      </c>
    </row>
    <row r="141" spans="1:4">
      <c r="A141" s="205">
        <v>42562</v>
      </c>
      <c r="B141" s="202">
        <v>413.23</v>
      </c>
      <c r="C141" s="202">
        <v>313.68</v>
      </c>
      <c r="D141" s="202">
        <v>280.49</v>
      </c>
    </row>
    <row r="142" spans="1:4">
      <c r="A142" s="205">
        <v>42555</v>
      </c>
      <c r="B142" s="202">
        <v>421.68</v>
      </c>
      <c r="C142" s="202">
        <v>307.26</v>
      </c>
      <c r="D142" s="202">
        <v>279.83999999999997</v>
      </c>
    </row>
    <row r="143" spans="1:4">
      <c r="A143" s="205">
        <v>42548</v>
      </c>
      <c r="B143" s="202">
        <v>422.34</v>
      </c>
      <c r="C143" s="202">
        <v>308.36</v>
      </c>
      <c r="D143" s="202">
        <v>277.74</v>
      </c>
    </row>
    <row r="144" spans="1:4">
      <c r="A144" s="205">
        <v>42541</v>
      </c>
      <c r="B144" s="202">
        <v>421.75</v>
      </c>
      <c r="C144" s="202">
        <v>296.89999999999998</v>
      </c>
      <c r="D144" s="202">
        <v>278.07</v>
      </c>
    </row>
    <row r="145" spans="1:4">
      <c r="A145" s="205">
        <v>42534</v>
      </c>
      <c r="B145" s="202">
        <v>428.3</v>
      </c>
      <c r="C145" s="202">
        <v>302.2</v>
      </c>
      <c r="D145" s="202">
        <v>277.93</v>
      </c>
    </row>
    <row r="146" spans="1:4">
      <c r="A146" s="205">
        <v>42527</v>
      </c>
      <c r="B146" s="202">
        <v>428.31</v>
      </c>
      <c r="C146" s="202">
        <v>281.55</v>
      </c>
      <c r="D146" s="202">
        <v>276.63</v>
      </c>
    </row>
    <row r="147" spans="1:4">
      <c r="A147" s="205">
        <v>42520</v>
      </c>
      <c r="B147" s="202">
        <v>431.87</v>
      </c>
      <c r="C147" s="202">
        <v>280.91000000000003</v>
      </c>
      <c r="D147" s="202">
        <v>276.91000000000003</v>
      </c>
    </row>
    <row r="148" spans="1:4">
      <c r="A148" s="205">
        <v>42513</v>
      </c>
      <c r="B148" s="202">
        <v>418.87</v>
      </c>
      <c r="C148" s="202">
        <v>275.76</v>
      </c>
      <c r="D148" s="202">
        <v>275.88</v>
      </c>
    </row>
    <row r="149" spans="1:4">
      <c r="A149" s="205">
        <v>42506</v>
      </c>
      <c r="B149" s="202">
        <v>391.06</v>
      </c>
      <c r="C149" s="202">
        <v>268.26</v>
      </c>
      <c r="D149" s="202">
        <v>276.36</v>
      </c>
    </row>
    <row r="150" spans="1:4">
      <c r="A150" s="205">
        <v>42499</v>
      </c>
      <c r="B150" s="202">
        <v>387.77</v>
      </c>
      <c r="C150" s="202">
        <v>264.47000000000003</v>
      </c>
      <c r="D150" s="202">
        <v>275.93</v>
      </c>
    </row>
    <row r="151" spans="1:4">
      <c r="A151" s="205">
        <v>42492</v>
      </c>
      <c r="B151" s="202">
        <v>394.19</v>
      </c>
      <c r="C151" s="202">
        <v>255.81</v>
      </c>
      <c r="D151" s="202">
        <v>276.83</v>
      </c>
    </row>
    <row r="152" spans="1:4">
      <c r="A152" s="205">
        <v>42485</v>
      </c>
      <c r="B152" s="202">
        <v>375.52</v>
      </c>
      <c r="C152" s="202">
        <v>251.7</v>
      </c>
      <c r="D152" s="202">
        <v>278.05</v>
      </c>
    </row>
    <row r="153" spans="1:4">
      <c r="A153" s="205">
        <v>42478</v>
      </c>
      <c r="B153" s="202">
        <v>370.2</v>
      </c>
      <c r="C153" s="202">
        <v>247.54</v>
      </c>
      <c r="D153" s="202">
        <v>280.89999999999998</v>
      </c>
    </row>
    <row r="154" spans="1:4">
      <c r="A154" s="205">
        <v>42471</v>
      </c>
      <c r="B154" s="202">
        <v>343.56</v>
      </c>
      <c r="C154" s="202">
        <v>234</v>
      </c>
      <c r="D154" s="202">
        <v>279.64999999999998</v>
      </c>
    </row>
    <row r="155" spans="1:4">
      <c r="A155" s="205">
        <v>42464</v>
      </c>
      <c r="B155" s="202">
        <v>358.74</v>
      </c>
      <c r="C155" s="202">
        <v>234.01</v>
      </c>
      <c r="D155" s="202">
        <v>279.76</v>
      </c>
    </row>
    <row r="156" spans="1:4">
      <c r="A156" s="205">
        <v>42450</v>
      </c>
      <c r="B156" s="202">
        <v>367.43</v>
      </c>
      <c r="C156" s="202">
        <v>239.71</v>
      </c>
      <c r="D156" s="202">
        <v>281.25</v>
      </c>
    </row>
    <row r="157" spans="1:4">
      <c r="A157" s="205">
        <v>42443</v>
      </c>
      <c r="B157" s="202">
        <v>370.33</v>
      </c>
      <c r="C157" s="202">
        <v>234.3</v>
      </c>
      <c r="D157" s="202">
        <v>282.45</v>
      </c>
    </row>
    <row r="158" spans="1:4">
      <c r="A158" s="205">
        <v>42436</v>
      </c>
      <c r="B158" s="202">
        <v>345.14</v>
      </c>
      <c r="C158" s="202">
        <v>233.61</v>
      </c>
      <c r="D158" s="202">
        <v>282.69</v>
      </c>
    </row>
    <row r="159" spans="1:4">
      <c r="A159" s="205">
        <v>42429</v>
      </c>
      <c r="B159" s="202">
        <v>332.75</v>
      </c>
      <c r="C159" s="202">
        <v>216.22</v>
      </c>
      <c r="D159" s="202">
        <v>283.8</v>
      </c>
    </row>
    <row r="160" spans="1:4">
      <c r="A160" s="205">
        <v>42422</v>
      </c>
      <c r="B160" s="202">
        <v>330.12</v>
      </c>
      <c r="C160" s="202">
        <v>219.37</v>
      </c>
      <c r="D160" s="202">
        <v>287.61</v>
      </c>
    </row>
    <row r="161" spans="1:4">
      <c r="A161" s="205">
        <v>42415</v>
      </c>
      <c r="B161" s="202">
        <v>319.56</v>
      </c>
      <c r="C161" s="202">
        <v>214.83</v>
      </c>
      <c r="D161" s="202">
        <v>292.33999999999997</v>
      </c>
    </row>
    <row r="162" spans="1:4">
      <c r="A162" s="205">
        <v>42408</v>
      </c>
      <c r="B162" s="202">
        <v>330.91</v>
      </c>
      <c r="C162" s="202">
        <v>224.67</v>
      </c>
      <c r="D162" s="202">
        <v>299.86</v>
      </c>
    </row>
    <row r="163" spans="1:4">
      <c r="A163" s="205">
        <v>42401</v>
      </c>
      <c r="B163" s="202">
        <v>326.05</v>
      </c>
      <c r="C163" s="202">
        <v>221.92</v>
      </c>
      <c r="D163" s="202">
        <v>304.88</v>
      </c>
    </row>
    <row r="164" spans="1:4">
      <c r="A164" s="205">
        <v>42394</v>
      </c>
      <c r="B164" s="202">
        <v>309.72000000000003</v>
      </c>
      <c r="C164" s="202">
        <v>216.26</v>
      </c>
      <c r="D164" s="202">
        <v>307.62</v>
      </c>
    </row>
    <row r="165" spans="1:4">
      <c r="A165" s="205">
        <v>42387</v>
      </c>
      <c r="B165" s="202">
        <v>331.06</v>
      </c>
      <c r="C165" s="202">
        <v>215.18</v>
      </c>
      <c r="D165" s="202">
        <v>313.13</v>
      </c>
    </row>
    <row r="166" spans="1:4">
      <c r="A166" s="205">
        <v>42380</v>
      </c>
      <c r="B166" s="202">
        <v>356.28</v>
      </c>
      <c r="C166" s="202">
        <v>244.09</v>
      </c>
      <c r="D166" s="202">
        <v>320.26</v>
      </c>
    </row>
    <row r="167" spans="1:4">
      <c r="A167" s="205">
        <v>42373</v>
      </c>
      <c r="B167" s="202">
        <v>360.19</v>
      </c>
      <c r="C167" s="202">
        <v>247.68</v>
      </c>
      <c r="D167" s="202">
        <v>327.36</v>
      </c>
    </row>
    <row r="168" spans="1:4">
      <c r="A168" s="205">
        <v>42352</v>
      </c>
      <c r="B168" s="202">
        <v>385.99</v>
      </c>
      <c r="C168" s="202">
        <v>269.63</v>
      </c>
      <c r="D168" s="202">
        <v>329.92</v>
      </c>
    </row>
    <row r="169" spans="1:4">
      <c r="A169" s="205">
        <v>42345</v>
      </c>
      <c r="B169" s="202">
        <v>415.77</v>
      </c>
      <c r="C169" s="202">
        <v>285.32</v>
      </c>
      <c r="D169" s="202">
        <v>332.04</v>
      </c>
    </row>
    <row r="170" spans="1:4">
      <c r="A170" s="205">
        <v>42338</v>
      </c>
      <c r="B170" s="202">
        <v>436.17</v>
      </c>
      <c r="C170" s="202">
        <v>290.37</v>
      </c>
      <c r="D170" s="202">
        <v>330.85</v>
      </c>
    </row>
    <row r="171" spans="1:4">
      <c r="A171" s="205">
        <v>42331</v>
      </c>
      <c r="B171" s="202">
        <v>436.26</v>
      </c>
      <c r="C171" s="202">
        <v>289.41000000000003</v>
      </c>
      <c r="D171" s="202">
        <v>332.37</v>
      </c>
    </row>
    <row r="172" spans="1:4">
      <c r="A172" s="205">
        <v>42324</v>
      </c>
      <c r="B172" s="202">
        <v>449.43</v>
      </c>
      <c r="C172" s="202">
        <v>296.36</v>
      </c>
      <c r="D172" s="202">
        <v>331.38</v>
      </c>
    </row>
    <row r="173" spans="1:4">
      <c r="A173" s="205">
        <v>42317</v>
      </c>
      <c r="B173" s="202">
        <v>455.38</v>
      </c>
      <c r="C173" s="202">
        <v>303.67</v>
      </c>
      <c r="D173" s="202">
        <v>330.94</v>
      </c>
    </row>
    <row r="174" spans="1:4">
      <c r="A174" s="205">
        <v>42310</v>
      </c>
      <c r="B174" s="202">
        <v>437.05</v>
      </c>
      <c r="C174" s="202">
        <v>302.75</v>
      </c>
      <c r="D174" s="202">
        <v>326.02</v>
      </c>
    </row>
    <row r="175" spans="1:4">
      <c r="A175" s="205">
        <v>42303</v>
      </c>
      <c r="B175" s="202">
        <v>434.21</v>
      </c>
      <c r="C175" s="202">
        <v>299.57</v>
      </c>
      <c r="D175" s="202">
        <v>322.67</v>
      </c>
    </row>
    <row r="176" spans="1:4">
      <c r="A176" s="205">
        <v>42296</v>
      </c>
      <c r="B176" s="202">
        <v>438.88</v>
      </c>
      <c r="C176" s="202">
        <v>299.51</v>
      </c>
      <c r="D176" s="202">
        <v>323.48</v>
      </c>
    </row>
    <row r="177" spans="1:4">
      <c r="A177" s="205">
        <v>42289</v>
      </c>
      <c r="B177" s="202">
        <v>461.98</v>
      </c>
      <c r="C177" s="202">
        <v>308.22000000000003</v>
      </c>
      <c r="D177" s="202">
        <v>319.81</v>
      </c>
    </row>
    <row r="178" spans="1:4">
      <c r="A178" s="205">
        <v>42282</v>
      </c>
      <c r="B178" s="202">
        <v>448.02</v>
      </c>
      <c r="C178" s="202">
        <v>296.08999999999997</v>
      </c>
      <c r="D178" s="202">
        <v>315.87</v>
      </c>
    </row>
    <row r="179" spans="1:4">
      <c r="A179" s="205">
        <v>42275</v>
      </c>
      <c r="B179" s="202">
        <v>454.73</v>
      </c>
      <c r="C179" s="202">
        <v>296.02999999999997</v>
      </c>
      <c r="D179" s="202">
        <v>315.58999999999997</v>
      </c>
    </row>
    <row r="180" spans="1:4">
      <c r="A180" s="205">
        <v>42268</v>
      </c>
      <c r="B180" s="202">
        <v>449.96</v>
      </c>
      <c r="C180" s="202">
        <v>299.89</v>
      </c>
      <c r="D180" s="202">
        <v>316.23</v>
      </c>
    </row>
    <row r="181" spans="1:4">
      <c r="A181" s="205">
        <v>42261</v>
      </c>
      <c r="B181" s="202">
        <v>463.46</v>
      </c>
      <c r="C181" s="202">
        <v>308.25</v>
      </c>
      <c r="D181" s="202">
        <v>318.12</v>
      </c>
    </row>
    <row r="182" spans="1:4">
      <c r="A182" s="205">
        <v>42254</v>
      </c>
      <c r="B182" s="202">
        <v>459.43</v>
      </c>
      <c r="C182" s="202">
        <v>313.41000000000003</v>
      </c>
      <c r="D182" s="202">
        <v>320.41000000000003</v>
      </c>
    </row>
    <row r="183" spans="1:4">
      <c r="A183" s="205">
        <v>42247</v>
      </c>
      <c r="B183" s="202">
        <v>431.16</v>
      </c>
      <c r="C183" s="202">
        <v>299.56</v>
      </c>
      <c r="D183" s="202">
        <v>325.55</v>
      </c>
    </row>
    <row r="184" spans="1:4">
      <c r="A184" s="205">
        <v>42240</v>
      </c>
      <c r="B184" s="202">
        <v>455.79</v>
      </c>
      <c r="C184" s="202">
        <v>322.12</v>
      </c>
      <c r="D184" s="202">
        <v>328.97</v>
      </c>
    </row>
    <row r="185" spans="1:4">
      <c r="A185" s="205">
        <v>42233</v>
      </c>
      <c r="B185" s="202">
        <v>462.98</v>
      </c>
      <c r="C185" s="202">
        <v>331.99</v>
      </c>
      <c r="D185" s="202">
        <v>332.98</v>
      </c>
    </row>
    <row r="186" spans="1:4">
      <c r="A186" s="205">
        <v>42226</v>
      </c>
      <c r="B186" s="202">
        <v>466.24</v>
      </c>
      <c r="C186" s="202">
        <v>344.46</v>
      </c>
      <c r="D186" s="202">
        <v>334.81</v>
      </c>
    </row>
    <row r="187" spans="1:4">
      <c r="A187" s="205">
        <v>42219</v>
      </c>
      <c r="B187" s="202">
        <v>473.28</v>
      </c>
      <c r="C187" s="202">
        <v>360.94</v>
      </c>
      <c r="D187" s="202">
        <v>337.95</v>
      </c>
    </row>
    <row r="188" spans="1:4">
      <c r="A188" s="205">
        <v>42212</v>
      </c>
      <c r="B188" s="202">
        <v>488.78</v>
      </c>
      <c r="C188" s="202">
        <v>373.18</v>
      </c>
      <c r="D188" s="202">
        <v>338.33</v>
      </c>
    </row>
    <row r="189" spans="1:4">
      <c r="A189" s="205">
        <v>42205</v>
      </c>
      <c r="B189" s="202">
        <v>500.54</v>
      </c>
      <c r="C189" s="202">
        <v>378.25</v>
      </c>
      <c r="D189" s="202">
        <v>337.45</v>
      </c>
    </row>
    <row r="190" spans="1:4">
      <c r="A190" s="205">
        <v>42198</v>
      </c>
      <c r="B190" s="202">
        <v>500.05</v>
      </c>
      <c r="C190" s="202">
        <v>386.73</v>
      </c>
      <c r="D190" s="202">
        <v>335.13</v>
      </c>
    </row>
    <row r="191" spans="1:4">
      <c r="A191" s="205">
        <v>42191</v>
      </c>
      <c r="B191" s="202">
        <v>522.54999999999995</v>
      </c>
      <c r="C191" s="202">
        <v>392.02</v>
      </c>
      <c r="D191" s="202">
        <v>332.23</v>
      </c>
    </row>
    <row r="192" spans="1:4">
      <c r="A192" s="205">
        <v>42184</v>
      </c>
      <c r="B192" s="202">
        <v>525.37</v>
      </c>
      <c r="C192" s="202">
        <v>393.68</v>
      </c>
      <c r="D192" s="202">
        <v>333.17</v>
      </c>
    </row>
    <row r="193" spans="1:4">
      <c r="A193" s="205">
        <v>42177</v>
      </c>
      <c r="B193" s="202">
        <v>525.80999999999995</v>
      </c>
      <c r="C193" s="202">
        <v>392.85</v>
      </c>
      <c r="D193" s="202">
        <v>337.64</v>
      </c>
    </row>
    <row r="194" spans="1:4">
      <c r="A194" s="205">
        <v>42170</v>
      </c>
      <c r="B194" s="202">
        <v>531.74</v>
      </c>
      <c r="C194" s="202">
        <v>398.62</v>
      </c>
      <c r="D194" s="202">
        <v>340.98</v>
      </c>
    </row>
    <row r="195" spans="1:4">
      <c r="A195" s="205">
        <v>42163</v>
      </c>
      <c r="B195" s="202">
        <v>532.4</v>
      </c>
      <c r="C195" s="202">
        <v>399.75</v>
      </c>
      <c r="D195" s="202">
        <v>346.31</v>
      </c>
    </row>
    <row r="196" spans="1:4">
      <c r="A196" s="205">
        <v>42156</v>
      </c>
      <c r="B196" s="202">
        <v>543.54</v>
      </c>
      <c r="C196" s="202">
        <v>400.75</v>
      </c>
      <c r="D196" s="202">
        <v>351.08</v>
      </c>
    </row>
    <row r="197" spans="1:4">
      <c r="A197" s="205">
        <v>42149</v>
      </c>
      <c r="B197" s="202">
        <v>543.52</v>
      </c>
      <c r="C197" s="202">
        <v>405.87</v>
      </c>
      <c r="D197" s="202">
        <v>354.19</v>
      </c>
    </row>
    <row r="198" spans="1:4">
      <c r="A198" s="205">
        <v>42142</v>
      </c>
      <c r="B198" s="202">
        <v>542.53</v>
      </c>
      <c r="C198" s="202">
        <v>411.53</v>
      </c>
      <c r="D198" s="202">
        <v>356.17</v>
      </c>
    </row>
    <row r="199" spans="1:4">
      <c r="A199" s="205">
        <v>42135</v>
      </c>
      <c r="B199" s="202">
        <v>550.73</v>
      </c>
      <c r="C199" s="202">
        <v>409.77</v>
      </c>
      <c r="D199" s="202">
        <v>357.65</v>
      </c>
    </row>
    <row r="200" spans="1:4">
      <c r="A200" s="205">
        <v>42128</v>
      </c>
      <c r="B200" s="202">
        <v>521.82000000000005</v>
      </c>
      <c r="C200" s="202">
        <v>419.47</v>
      </c>
      <c r="D200" s="202">
        <v>361.18</v>
      </c>
    </row>
    <row r="201" spans="1:4">
      <c r="A201" s="205">
        <v>42121</v>
      </c>
      <c r="B201" s="202">
        <v>535.39</v>
      </c>
      <c r="C201" s="202">
        <v>407.77</v>
      </c>
      <c r="D201" s="202">
        <v>362.84</v>
      </c>
    </row>
    <row r="202" spans="1:4">
      <c r="A202" s="205">
        <v>42114</v>
      </c>
      <c r="B202" s="202">
        <v>531.48</v>
      </c>
      <c r="C202" s="202">
        <v>397.73</v>
      </c>
      <c r="D202" s="202">
        <v>364.78</v>
      </c>
    </row>
    <row r="203" spans="1:4">
      <c r="A203" s="205">
        <v>42107</v>
      </c>
      <c r="B203" s="202">
        <v>511.94</v>
      </c>
      <c r="C203" s="202">
        <v>378.55</v>
      </c>
      <c r="D203" s="202">
        <v>366.29</v>
      </c>
    </row>
    <row r="204" spans="1:4">
      <c r="A204" s="205">
        <v>42093</v>
      </c>
      <c r="B204" s="202">
        <v>507.53</v>
      </c>
      <c r="C204" s="202">
        <v>379.42</v>
      </c>
      <c r="D204" s="202">
        <v>365.53</v>
      </c>
    </row>
    <row r="205" spans="1:4">
      <c r="A205" s="205">
        <v>42086</v>
      </c>
      <c r="B205" s="202">
        <v>507.44</v>
      </c>
      <c r="C205" s="202">
        <v>380.24</v>
      </c>
      <c r="D205" s="202">
        <v>361.29</v>
      </c>
    </row>
    <row r="206" spans="1:4">
      <c r="A206" s="205">
        <v>42079</v>
      </c>
      <c r="B206" s="202">
        <v>527.79999999999995</v>
      </c>
      <c r="C206" s="202">
        <v>384.38</v>
      </c>
      <c r="D206" s="202">
        <v>356.43</v>
      </c>
    </row>
    <row r="207" spans="1:4">
      <c r="A207" s="205">
        <v>42072</v>
      </c>
      <c r="B207" s="202">
        <v>531.61</v>
      </c>
      <c r="C207" s="202">
        <v>379.42</v>
      </c>
      <c r="D207" s="202">
        <v>349.98</v>
      </c>
    </row>
    <row r="208" spans="1:4">
      <c r="A208" s="205">
        <v>42065</v>
      </c>
      <c r="B208" s="202">
        <v>525.14</v>
      </c>
      <c r="C208" s="202">
        <v>381.8</v>
      </c>
      <c r="D208" s="202">
        <v>344.31</v>
      </c>
    </row>
    <row r="209" spans="1:4">
      <c r="A209" s="205">
        <v>42058</v>
      </c>
      <c r="B209" s="202">
        <v>525.24</v>
      </c>
      <c r="C209" s="202">
        <v>376.6</v>
      </c>
      <c r="D209" s="202">
        <v>344.01</v>
      </c>
    </row>
    <row r="210" spans="1:4">
      <c r="A210" s="205">
        <v>42051</v>
      </c>
      <c r="B210" s="202">
        <v>512.88</v>
      </c>
      <c r="C210" s="202">
        <v>368.81</v>
      </c>
      <c r="D210" s="202">
        <v>348.69</v>
      </c>
    </row>
    <row r="211" spans="1:4">
      <c r="A211" s="205">
        <v>42044</v>
      </c>
      <c r="B211" s="202">
        <v>496.51</v>
      </c>
      <c r="C211" s="202">
        <v>355.71</v>
      </c>
      <c r="D211" s="202">
        <v>353.6</v>
      </c>
    </row>
    <row r="212" spans="1:4">
      <c r="A212" s="205">
        <v>42037</v>
      </c>
      <c r="B212" s="202">
        <v>458.17</v>
      </c>
      <c r="C212" s="202">
        <v>348.28</v>
      </c>
      <c r="D212" s="202">
        <v>359.25</v>
      </c>
    </row>
    <row r="213" spans="1:4">
      <c r="A213" s="205">
        <v>42030</v>
      </c>
      <c r="B213" s="202">
        <v>448.55</v>
      </c>
      <c r="C213" s="202">
        <v>331</v>
      </c>
      <c r="D213" s="202">
        <v>362.29</v>
      </c>
    </row>
    <row r="214" spans="1:4">
      <c r="A214" s="205">
        <v>42023</v>
      </c>
      <c r="B214" s="202">
        <v>439.19</v>
      </c>
      <c r="C214" s="202">
        <v>332.12</v>
      </c>
      <c r="D214" s="202">
        <v>365.85</v>
      </c>
    </row>
    <row r="215" spans="1:4">
      <c r="A215" s="205">
        <v>42016</v>
      </c>
      <c r="B215" s="202">
        <v>457.17</v>
      </c>
      <c r="C215" s="202">
        <v>340.46</v>
      </c>
      <c r="D215" s="202">
        <v>376.73</v>
      </c>
    </row>
    <row r="216" spans="1:4">
      <c r="A216" s="205">
        <v>42009</v>
      </c>
      <c r="B216" s="202">
        <v>489.66</v>
      </c>
      <c r="C216" s="202">
        <v>360.86</v>
      </c>
      <c r="D216" s="202">
        <v>386.53</v>
      </c>
    </row>
    <row r="217" spans="1:4">
      <c r="A217" s="205">
        <v>41988</v>
      </c>
      <c r="B217" s="202">
        <v>518.39</v>
      </c>
      <c r="C217" s="202">
        <v>395.09</v>
      </c>
      <c r="D217" s="202">
        <v>408.28</v>
      </c>
    </row>
    <row r="218" spans="1:4">
      <c r="A218" s="205">
        <v>41981</v>
      </c>
      <c r="B218" s="202">
        <v>542.78</v>
      </c>
      <c r="C218" s="202">
        <v>417.25</v>
      </c>
      <c r="D218" s="202">
        <v>417.18</v>
      </c>
    </row>
    <row r="219" spans="1:4">
      <c r="A219" s="205">
        <v>41974</v>
      </c>
      <c r="B219" s="202">
        <v>571.1</v>
      </c>
      <c r="C219" s="202">
        <v>432.12</v>
      </c>
      <c r="D219" s="202">
        <v>424</v>
      </c>
    </row>
    <row r="220" spans="1:4">
      <c r="A220" s="205">
        <v>41967</v>
      </c>
      <c r="B220" s="202">
        <v>580.42999999999995</v>
      </c>
      <c r="C220" s="202">
        <v>441.94</v>
      </c>
      <c r="D220" s="202">
        <v>423.71</v>
      </c>
    </row>
    <row r="221" spans="1:4">
      <c r="A221" s="205">
        <v>41960</v>
      </c>
      <c r="B221" s="202">
        <v>597.6</v>
      </c>
      <c r="C221" s="202">
        <v>451.16</v>
      </c>
      <c r="D221" s="202">
        <v>425.47</v>
      </c>
    </row>
    <row r="222" spans="1:4">
      <c r="A222" s="205">
        <v>41953</v>
      </c>
      <c r="B222" s="202">
        <v>599.34</v>
      </c>
      <c r="C222" s="202">
        <v>467.02</v>
      </c>
      <c r="D222" s="202">
        <v>431.46</v>
      </c>
    </row>
    <row r="223" spans="1:4">
      <c r="A223" s="205">
        <v>41946</v>
      </c>
      <c r="B223" s="202">
        <v>601.07000000000005</v>
      </c>
      <c r="C223" s="202">
        <v>476.62</v>
      </c>
      <c r="D223" s="202">
        <v>437.55</v>
      </c>
    </row>
    <row r="224" spans="1:4">
      <c r="A224" s="205">
        <v>41939</v>
      </c>
      <c r="B224" s="202">
        <v>600.1</v>
      </c>
      <c r="C224" s="202">
        <v>478.04</v>
      </c>
      <c r="D224" s="202">
        <v>438.66</v>
      </c>
    </row>
    <row r="225" spans="1:4">
      <c r="A225" s="205">
        <v>41932</v>
      </c>
      <c r="B225" s="202">
        <v>600.98</v>
      </c>
      <c r="C225" s="202">
        <v>481.85</v>
      </c>
      <c r="D225" s="202">
        <v>438.76</v>
      </c>
    </row>
    <row r="226" spans="1:4">
      <c r="A226" s="205">
        <v>41925</v>
      </c>
      <c r="B226" s="202">
        <v>623.45000000000005</v>
      </c>
      <c r="C226" s="202">
        <v>512.37</v>
      </c>
      <c r="D226" s="202">
        <v>442.08</v>
      </c>
    </row>
    <row r="227" spans="1:4">
      <c r="A227" s="205">
        <v>41918</v>
      </c>
      <c r="B227" s="202">
        <v>642.98</v>
      </c>
      <c r="C227" s="202">
        <v>526.27</v>
      </c>
      <c r="D227" s="202">
        <v>444.17</v>
      </c>
    </row>
    <row r="228" spans="1:4">
      <c r="A228" s="205">
        <v>41911</v>
      </c>
      <c r="B228" s="202">
        <v>641.23</v>
      </c>
      <c r="C228" s="202">
        <v>529.54</v>
      </c>
      <c r="D228" s="202">
        <v>445.31</v>
      </c>
    </row>
    <row r="229" spans="1:4">
      <c r="A229" s="205">
        <v>41904</v>
      </c>
      <c r="B229" s="202">
        <v>648.73</v>
      </c>
      <c r="C229" s="202">
        <v>527.46</v>
      </c>
      <c r="D229" s="202">
        <v>447.85</v>
      </c>
    </row>
    <row r="230" spans="1:4">
      <c r="A230" s="205">
        <v>41897</v>
      </c>
      <c r="B230" s="202">
        <v>653.67999999999995</v>
      </c>
      <c r="C230" s="202">
        <v>529.54999999999995</v>
      </c>
      <c r="D230" s="202">
        <v>447.85</v>
      </c>
    </row>
    <row r="231" spans="1:4">
      <c r="A231" s="205">
        <v>41890</v>
      </c>
      <c r="B231" s="202">
        <v>655.25</v>
      </c>
      <c r="C231" s="202">
        <v>536.22</v>
      </c>
      <c r="D231" s="202">
        <v>451.24</v>
      </c>
    </row>
    <row r="232" spans="1:4">
      <c r="A232" s="205">
        <v>41883</v>
      </c>
      <c r="B232" s="202">
        <v>653.79999999999995</v>
      </c>
      <c r="C232" s="202">
        <v>526.83000000000004</v>
      </c>
      <c r="D232" s="202">
        <v>453.5</v>
      </c>
    </row>
    <row r="233" spans="1:4">
      <c r="A233" s="205">
        <v>41876</v>
      </c>
      <c r="B233" s="202">
        <v>648.33000000000004</v>
      </c>
      <c r="C233" s="202">
        <v>524.01</v>
      </c>
      <c r="D233" s="202">
        <v>454.86</v>
      </c>
    </row>
    <row r="234" spans="1:4">
      <c r="A234" s="205">
        <v>41869</v>
      </c>
      <c r="B234" s="202">
        <v>653.96</v>
      </c>
      <c r="C234" s="202">
        <v>523.80999999999995</v>
      </c>
      <c r="D234" s="202">
        <v>454.88</v>
      </c>
    </row>
    <row r="235" spans="1:4">
      <c r="A235" s="205">
        <v>41862</v>
      </c>
      <c r="B235" s="202">
        <v>656.64</v>
      </c>
      <c r="C235" s="202">
        <v>528.98</v>
      </c>
      <c r="D235" s="202">
        <v>453.96</v>
      </c>
    </row>
    <row r="236" spans="1:4">
      <c r="A236" s="205">
        <v>41855</v>
      </c>
      <c r="B236" s="202">
        <v>659.13</v>
      </c>
      <c r="C236" s="202">
        <v>533.84</v>
      </c>
      <c r="D236" s="202">
        <v>453.46</v>
      </c>
    </row>
    <row r="237" spans="1:4">
      <c r="A237" s="205">
        <v>41848</v>
      </c>
      <c r="B237" s="202">
        <v>652.64</v>
      </c>
      <c r="C237" s="202">
        <v>537.27</v>
      </c>
      <c r="D237" s="202">
        <v>450.31</v>
      </c>
    </row>
    <row r="238" spans="1:4">
      <c r="A238" s="205">
        <v>41841</v>
      </c>
      <c r="B238" s="202">
        <v>649.27</v>
      </c>
      <c r="C238" s="202">
        <v>540.25</v>
      </c>
      <c r="D238" s="202">
        <v>446.81</v>
      </c>
    </row>
    <row r="239" spans="1:4">
      <c r="A239" s="205">
        <v>41834</v>
      </c>
      <c r="B239" s="202">
        <v>649.91999999999996</v>
      </c>
      <c r="C239" s="202">
        <v>548.54999999999995</v>
      </c>
      <c r="D239" s="202">
        <v>444.81</v>
      </c>
    </row>
    <row r="240" spans="1:4">
      <c r="A240" s="205">
        <v>41827</v>
      </c>
      <c r="B240" s="202">
        <v>660.95</v>
      </c>
      <c r="C240" s="202">
        <v>551.80999999999995</v>
      </c>
      <c r="D240" s="202">
        <v>443.33</v>
      </c>
    </row>
    <row r="241" spans="1:4">
      <c r="A241" s="205">
        <v>41820</v>
      </c>
      <c r="B241" s="202">
        <v>672.99</v>
      </c>
      <c r="C241" s="202">
        <v>562.64</v>
      </c>
      <c r="D241" s="202">
        <v>438.67</v>
      </c>
    </row>
    <row r="242" spans="1:4">
      <c r="A242" s="205">
        <v>41813</v>
      </c>
      <c r="B242" s="202">
        <v>670.69</v>
      </c>
      <c r="C242" s="202">
        <v>560.51</v>
      </c>
      <c r="D242" s="202">
        <v>437.42</v>
      </c>
    </row>
    <row r="243" spans="1:4">
      <c r="A243" s="205">
        <v>41806</v>
      </c>
      <c r="B243" s="202">
        <v>656.61</v>
      </c>
      <c r="C243" s="202">
        <v>561.86</v>
      </c>
      <c r="D243" s="202">
        <v>438.27</v>
      </c>
    </row>
    <row r="244" spans="1:4">
      <c r="A244" s="205">
        <v>41799</v>
      </c>
      <c r="B244" s="202">
        <v>649.46</v>
      </c>
      <c r="C244" s="202">
        <v>560.16999999999996</v>
      </c>
      <c r="D244" s="202">
        <v>439.13</v>
      </c>
    </row>
    <row r="245" spans="1:4">
      <c r="A245" s="205">
        <v>41792</v>
      </c>
      <c r="B245" s="202">
        <v>659.6</v>
      </c>
      <c r="C245" s="202">
        <v>557.54999999999995</v>
      </c>
      <c r="D245" s="202">
        <v>438.47</v>
      </c>
    </row>
    <row r="246" spans="1:4">
      <c r="A246" s="205">
        <v>41785</v>
      </c>
      <c r="B246" s="202">
        <v>661.43</v>
      </c>
      <c r="C246" s="202">
        <v>560.27</v>
      </c>
      <c r="D246" s="202">
        <v>439.56</v>
      </c>
    </row>
    <row r="247" spans="1:4">
      <c r="A247" s="205">
        <v>41778</v>
      </c>
      <c r="B247" s="202">
        <v>658.12</v>
      </c>
      <c r="C247" s="202">
        <v>551.1</v>
      </c>
      <c r="D247" s="202">
        <v>439.85</v>
      </c>
    </row>
    <row r="248" spans="1:4">
      <c r="A248" s="205">
        <v>41771</v>
      </c>
      <c r="B248" s="202">
        <v>648.61</v>
      </c>
      <c r="C248" s="202">
        <v>541.98</v>
      </c>
      <c r="D248" s="202">
        <v>443.75</v>
      </c>
    </row>
    <row r="249" spans="1:4">
      <c r="A249" s="205">
        <v>41764</v>
      </c>
      <c r="B249" s="202">
        <v>656.35</v>
      </c>
      <c r="C249" s="202">
        <v>541.13</v>
      </c>
      <c r="D249" s="202">
        <v>446.9</v>
      </c>
    </row>
    <row r="250" spans="1:4">
      <c r="A250" s="205">
        <v>41757</v>
      </c>
      <c r="B250" s="202">
        <v>660.33</v>
      </c>
      <c r="C250" s="202">
        <v>547.54999999999995</v>
      </c>
      <c r="D250" s="202">
        <v>448.05</v>
      </c>
    </row>
    <row r="251" spans="1:4">
      <c r="A251" s="205">
        <v>41743</v>
      </c>
      <c r="B251" s="202">
        <v>653.1</v>
      </c>
      <c r="C251" s="202">
        <v>554.5</v>
      </c>
      <c r="D251" s="202">
        <v>449.93</v>
      </c>
    </row>
    <row r="252" spans="1:4">
      <c r="A252" s="205">
        <v>41736</v>
      </c>
      <c r="B252" s="202">
        <v>652.89</v>
      </c>
      <c r="C252" s="202">
        <v>562.84</v>
      </c>
      <c r="D252" s="202">
        <v>451.91</v>
      </c>
    </row>
    <row r="253" spans="1:4">
      <c r="A253" s="205">
        <v>41729</v>
      </c>
      <c r="B253" s="202">
        <v>656.06</v>
      </c>
      <c r="C253" s="202">
        <v>555.17999999999995</v>
      </c>
      <c r="D253" s="202">
        <v>449.49</v>
      </c>
    </row>
    <row r="254" spans="1:4">
      <c r="A254" s="205">
        <v>41722</v>
      </c>
      <c r="B254" s="202">
        <v>649.4</v>
      </c>
      <c r="C254" s="202">
        <v>554.97</v>
      </c>
      <c r="D254" s="202">
        <v>451.57</v>
      </c>
    </row>
    <row r="255" spans="1:4">
      <c r="A255" s="205">
        <v>41715</v>
      </c>
      <c r="B255" s="202">
        <v>651.55999999999995</v>
      </c>
      <c r="C255" s="202">
        <v>551.65</v>
      </c>
      <c r="D255" s="202">
        <v>452.68</v>
      </c>
    </row>
    <row r="256" spans="1:4">
      <c r="A256" s="205">
        <v>41708</v>
      </c>
      <c r="B256" s="202">
        <v>663.09</v>
      </c>
      <c r="C256" s="202">
        <v>555.07000000000005</v>
      </c>
      <c r="D256" s="202">
        <v>458.49</v>
      </c>
    </row>
    <row r="257" spans="1:4">
      <c r="A257" s="205">
        <v>41701</v>
      </c>
      <c r="B257" s="202">
        <v>667.69</v>
      </c>
      <c r="C257" s="202">
        <v>550.25</v>
      </c>
      <c r="D257" s="202">
        <v>463.3</v>
      </c>
    </row>
    <row r="258" spans="1:4">
      <c r="A258" s="205">
        <v>41694</v>
      </c>
      <c r="B258" s="202">
        <v>671.87</v>
      </c>
      <c r="C258" s="202">
        <v>558.36</v>
      </c>
      <c r="D258" s="202">
        <v>467.42</v>
      </c>
    </row>
    <row r="259" spans="1:4">
      <c r="A259" s="205">
        <v>41687</v>
      </c>
      <c r="B259" s="202">
        <v>670.14</v>
      </c>
      <c r="C259" s="202">
        <v>558.05999999999995</v>
      </c>
      <c r="D259" s="202">
        <v>468.19</v>
      </c>
    </row>
    <row r="260" spans="1:4">
      <c r="A260" s="205">
        <v>41680</v>
      </c>
      <c r="B260" s="202">
        <v>666.99</v>
      </c>
      <c r="C260" s="202">
        <v>547.80999999999995</v>
      </c>
      <c r="D260" s="202">
        <v>471.69</v>
      </c>
    </row>
    <row r="261" spans="1:4">
      <c r="A261" s="205">
        <v>41673</v>
      </c>
      <c r="B261" s="202">
        <v>667.89</v>
      </c>
      <c r="C261" s="202">
        <v>543.21</v>
      </c>
      <c r="D261" s="202">
        <v>477.02</v>
      </c>
    </row>
    <row r="262" spans="1:4">
      <c r="A262" s="205">
        <v>41666</v>
      </c>
      <c r="B262" s="202">
        <v>667.86</v>
      </c>
      <c r="C262" s="202">
        <v>537.22</v>
      </c>
      <c r="D262" s="202">
        <v>479.42</v>
      </c>
    </row>
    <row r="263" spans="1:4">
      <c r="A263" s="205">
        <v>41659</v>
      </c>
      <c r="B263" s="202">
        <v>662.91</v>
      </c>
      <c r="C263" s="202">
        <v>533.89</v>
      </c>
      <c r="D263" s="202">
        <v>486.23</v>
      </c>
    </row>
    <row r="264" spans="1:4">
      <c r="A264" s="205">
        <v>41652</v>
      </c>
      <c r="B264" s="202">
        <v>666.18</v>
      </c>
      <c r="C264" s="202">
        <v>533.63</v>
      </c>
      <c r="D264" s="202">
        <v>490.44</v>
      </c>
    </row>
    <row r="265" spans="1:4">
      <c r="A265" s="205">
        <v>41645</v>
      </c>
      <c r="B265" s="202">
        <v>683.29</v>
      </c>
      <c r="C265" s="202">
        <v>539.79999999999995</v>
      </c>
      <c r="D265" s="202">
        <v>492.91</v>
      </c>
    </row>
    <row r="266" spans="1:4">
      <c r="A266" s="205">
        <v>41624</v>
      </c>
      <c r="B266" s="202">
        <v>673.26</v>
      </c>
      <c r="C266" s="202">
        <v>543.22</v>
      </c>
      <c r="D266" s="202">
        <v>494.64</v>
      </c>
    </row>
    <row r="267" spans="1:4">
      <c r="A267" s="205">
        <v>41617</v>
      </c>
      <c r="B267" s="202">
        <v>683.8</v>
      </c>
      <c r="C267" s="202">
        <v>550.87</v>
      </c>
      <c r="D267" s="202">
        <v>486.8</v>
      </c>
    </row>
    <row r="268" spans="1:4">
      <c r="A268" s="205">
        <v>41610</v>
      </c>
      <c r="B268" s="202">
        <v>682.77</v>
      </c>
      <c r="C268" s="202">
        <v>547.48</v>
      </c>
      <c r="D268" s="202">
        <v>470.36</v>
      </c>
    </row>
    <row r="269" spans="1:4">
      <c r="A269" s="205">
        <v>41603</v>
      </c>
      <c r="B269" s="202">
        <v>669.75</v>
      </c>
      <c r="C269" s="202">
        <v>541.97</v>
      </c>
      <c r="D269" s="202">
        <v>465.96</v>
      </c>
    </row>
    <row r="270" spans="1:4">
      <c r="A270" s="205">
        <v>41596</v>
      </c>
      <c r="B270" s="202">
        <v>664.63</v>
      </c>
      <c r="C270" s="202">
        <v>537.96</v>
      </c>
      <c r="D270" s="202">
        <v>463.68</v>
      </c>
    </row>
    <row r="271" spans="1:4">
      <c r="A271" s="205">
        <v>41589</v>
      </c>
      <c r="B271" s="202">
        <v>666.74</v>
      </c>
      <c r="C271" s="202">
        <v>532.80999999999995</v>
      </c>
      <c r="D271" s="202">
        <v>461.43</v>
      </c>
    </row>
    <row r="272" spans="1:4">
      <c r="A272" s="205">
        <v>41582</v>
      </c>
      <c r="B272" s="202">
        <v>673.1</v>
      </c>
      <c r="C272" s="202">
        <v>534.64</v>
      </c>
      <c r="D272" s="202">
        <v>460.25</v>
      </c>
    </row>
    <row r="273" spans="1:4">
      <c r="A273" s="205">
        <v>41575</v>
      </c>
      <c r="B273" s="202">
        <v>672.1</v>
      </c>
      <c r="C273" s="202">
        <v>538.52</v>
      </c>
      <c r="D273" s="202">
        <v>460.16</v>
      </c>
    </row>
    <row r="274" spans="1:4">
      <c r="A274" s="205">
        <v>41568</v>
      </c>
      <c r="B274" s="202">
        <v>684.3</v>
      </c>
      <c r="C274" s="202">
        <v>544.26</v>
      </c>
      <c r="D274" s="202">
        <v>460.67</v>
      </c>
    </row>
    <row r="275" spans="1:4">
      <c r="A275" s="205">
        <v>41561</v>
      </c>
      <c r="B275" s="202">
        <v>685.4</v>
      </c>
      <c r="C275" s="202">
        <v>544.80999999999995</v>
      </c>
      <c r="D275" s="202">
        <v>456.15</v>
      </c>
    </row>
    <row r="276" spans="1:4">
      <c r="A276" s="205">
        <v>41554</v>
      </c>
      <c r="B276" s="202">
        <v>679.89</v>
      </c>
      <c r="C276" s="202">
        <v>542.82000000000005</v>
      </c>
      <c r="D276" s="202">
        <v>453.05</v>
      </c>
    </row>
    <row r="277" spans="1:4">
      <c r="A277" s="205">
        <v>41547</v>
      </c>
      <c r="B277" s="202">
        <v>679.03</v>
      </c>
      <c r="C277" s="202">
        <v>551.79999999999995</v>
      </c>
      <c r="D277" s="202">
        <v>452.23</v>
      </c>
    </row>
    <row r="278" spans="1:4">
      <c r="A278" s="205">
        <v>41540</v>
      </c>
      <c r="B278" s="202">
        <v>690.44</v>
      </c>
      <c r="C278" s="202">
        <v>558.99</v>
      </c>
      <c r="D278" s="202">
        <v>453.32</v>
      </c>
    </row>
    <row r="279" spans="1:4">
      <c r="A279" s="205">
        <v>41533</v>
      </c>
      <c r="B279" s="202">
        <v>707.15</v>
      </c>
      <c r="C279" s="202">
        <v>564.4</v>
      </c>
      <c r="D279" s="202">
        <v>456.11</v>
      </c>
    </row>
    <row r="280" spans="1:4">
      <c r="A280" s="205">
        <v>41526</v>
      </c>
      <c r="B280" s="202">
        <v>718.09</v>
      </c>
      <c r="C280" s="202">
        <v>566.63</v>
      </c>
      <c r="D280" s="202">
        <v>450.93</v>
      </c>
    </row>
    <row r="281" spans="1:4">
      <c r="A281" s="205">
        <v>41519</v>
      </c>
      <c r="B281" s="202">
        <v>714.53</v>
      </c>
      <c r="C281" s="202">
        <v>562.36</v>
      </c>
      <c r="D281" s="202">
        <v>447.6</v>
      </c>
    </row>
    <row r="282" spans="1:4">
      <c r="A282" s="205">
        <v>41512</v>
      </c>
      <c r="B282" s="202">
        <v>690.63</v>
      </c>
      <c r="C282" s="202">
        <v>557.62</v>
      </c>
      <c r="D282" s="202">
        <v>445.42</v>
      </c>
    </row>
    <row r="283" spans="1:4">
      <c r="A283" s="205">
        <v>41505</v>
      </c>
      <c r="B283" s="202">
        <v>685.81</v>
      </c>
      <c r="C283" s="202">
        <v>559.03</v>
      </c>
      <c r="D283" s="202">
        <v>441.58</v>
      </c>
    </row>
    <row r="284" spans="1:4">
      <c r="A284" s="205">
        <v>41498</v>
      </c>
      <c r="B284" s="202">
        <v>675.1</v>
      </c>
      <c r="C284" s="202">
        <v>548.04</v>
      </c>
      <c r="D284" s="202">
        <v>437.43</v>
      </c>
    </row>
    <row r="285" spans="1:4">
      <c r="A285" s="205">
        <v>41491</v>
      </c>
      <c r="B285" s="202">
        <v>679.33</v>
      </c>
      <c r="C285" s="202">
        <v>555.08000000000004</v>
      </c>
      <c r="D285" s="202">
        <v>435.92</v>
      </c>
    </row>
    <row r="286" spans="1:4">
      <c r="A286" s="205">
        <v>41484</v>
      </c>
      <c r="B286" s="202">
        <v>686.23</v>
      </c>
      <c r="C286" s="202">
        <v>556.5</v>
      </c>
      <c r="D286" s="202">
        <v>434.34</v>
      </c>
    </row>
    <row r="287" spans="1:4">
      <c r="A287" s="205">
        <v>41477</v>
      </c>
      <c r="B287" s="202">
        <v>690.34</v>
      </c>
      <c r="C287" s="202">
        <v>561.74</v>
      </c>
      <c r="D287" s="202">
        <v>435.64</v>
      </c>
    </row>
    <row r="288" spans="1:4">
      <c r="A288" s="205">
        <v>41470</v>
      </c>
      <c r="B288" s="202">
        <v>696.65</v>
      </c>
      <c r="C288" s="202">
        <v>560.07000000000005</v>
      </c>
      <c r="D288" s="202">
        <v>432.59</v>
      </c>
    </row>
    <row r="289" spans="1:4">
      <c r="A289" s="205">
        <v>41463</v>
      </c>
      <c r="B289" s="202">
        <v>679.98</v>
      </c>
      <c r="C289" s="202">
        <v>555.08000000000004</v>
      </c>
      <c r="D289" s="202">
        <v>429.18</v>
      </c>
    </row>
    <row r="290" spans="1:4">
      <c r="A290" s="205">
        <v>41456</v>
      </c>
      <c r="B290" s="202">
        <v>666.54</v>
      </c>
      <c r="C290" s="202">
        <v>554.35</v>
      </c>
      <c r="D290" s="202">
        <v>425.76</v>
      </c>
    </row>
    <row r="291" spans="1:4">
      <c r="A291" s="205">
        <v>41449</v>
      </c>
      <c r="B291" s="202">
        <v>667.1</v>
      </c>
      <c r="C291" s="202">
        <v>551.15</v>
      </c>
      <c r="D291" s="202">
        <v>424.24</v>
      </c>
    </row>
    <row r="292" spans="1:4">
      <c r="A292" s="205">
        <v>41442</v>
      </c>
      <c r="B292" s="202">
        <v>659.66</v>
      </c>
      <c r="C292" s="202">
        <v>557.53</v>
      </c>
      <c r="D292" s="202">
        <v>427.36</v>
      </c>
    </row>
    <row r="293" spans="1:4">
      <c r="A293" s="205">
        <v>41435</v>
      </c>
      <c r="B293" s="202">
        <v>663.97</v>
      </c>
      <c r="C293" s="202">
        <v>558.97</v>
      </c>
      <c r="D293" s="202">
        <v>428.79</v>
      </c>
    </row>
    <row r="294" spans="1:4">
      <c r="A294" s="205">
        <v>41428</v>
      </c>
      <c r="B294" s="202">
        <v>674.28</v>
      </c>
      <c r="C294" s="202">
        <v>559.07000000000005</v>
      </c>
      <c r="D294" s="202">
        <v>431.42</v>
      </c>
    </row>
    <row r="295" spans="1:4">
      <c r="A295" s="205">
        <v>41421</v>
      </c>
      <c r="B295" s="202">
        <v>673.74</v>
      </c>
      <c r="C295" s="202">
        <v>558.21</v>
      </c>
      <c r="D295" s="202">
        <v>437.74</v>
      </c>
    </row>
    <row r="296" spans="1:4">
      <c r="A296" s="205">
        <v>41414</v>
      </c>
      <c r="B296" s="202">
        <v>667.81</v>
      </c>
      <c r="C296" s="202">
        <v>561.61</v>
      </c>
      <c r="D296" s="202">
        <v>440.48</v>
      </c>
    </row>
    <row r="297" spans="1:4">
      <c r="A297" s="205">
        <v>41407</v>
      </c>
      <c r="B297" s="202">
        <v>668.66</v>
      </c>
      <c r="C297" s="202">
        <v>555.49</v>
      </c>
      <c r="D297" s="202">
        <v>444.19</v>
      </c>
    </row>
    <row r="298" spans="1:4">
      <c r="A298" s="205">
        <v>41400</v>
      </c>
      <c r="B298" s="202">
        <v>663.44</v>
      </c>
      <c r="C298" s="202">
        <v>545.99</v>
      </c>
      <c r="D298" s="202">
        <v>451.42</v>
      </c>
    </row>
    <row r="299" spans="1:4">
      <c r="A299" s="205">
        <v>41393</v>
      </c>
      <c r="B299" s="202">
        <v>668.11</v>
      </c>
      <c r="C299" s="202">
        <v>548.19000000000005</v>
      </c>
      <c r="D299" s="202">
        <v>457.7</v>
      </c>
    </row>
    <row r="300" spans="1:4">
      <c r="A300" s="205">
        <v>41386</v>
      </c>
      <c r="B300" s="202">
        <v>654.92999999999995</v>
      </c>
      <c r="C300" s="202">
        <v>547.53</v>
      </c>
      <c r="D300" s="202">
        <v>461.51</v>
      </c>
    </row>
    <row r="301" spans="1:4">
      <c r="A301" s="205">
        <v>41379</v>
      </c>
      <c r="B301" s="202">
        <v>686.29</v>
      </c>
      <c r="C301" s="202">
        <v>559.44000000000005</v>
      </c>
      <c r="D301" s="202">
        <v>464.91</v>
      </c>
    </row>
    <row r="302" spans="1:4">
      <c r="A302" s="205">
        <v>41372</v>
      </c>
      <c r="B302" s="202">
        <v>714.87</v>
      </c>
      <c r="C302" s="202">
        <v>568.76</v>
      </c>
      <c r="D302" s="202">
        <v>474.14</v>
      </c>
    </row>
    <row r="303" spans="1:4">
      <c r="A303" s="205">
        <v>41358</v>
      </c>
      <c r="B303" s="202">
        <v>698.88</v>
      </c>
      <c r="C303" s="202">
        <v>570.99</v>
      </c>
      <c r="D303" s="202">
        <v>480.27</v>
      </c>
    </row>
    <row r="304" spans="1:4">
      <c r="A304" s="205">
        <v>41351</v>
      </c>
      <c r="B304" s="202">
        <v>707.68</v>
      </c>
      <c r="C304" s="202">
        <v>577.12</v>
      </c>
      <c r="D304" s="202">
        <v>482.52</v>
      </c>
    </row>
    <row r="305" spans="1:4">
      <c r="A305" s="205">
        <v>41344</v>
      </c>
      <c r="B305" s="202">
        <v>710.62</v>
      </c>
      <c r="C305" s="202">
        <v>581.5</v>
      </c>
      <c r="D305" s="202">
        <v>488.56</v>
      </c>
    </row>
    <row r="306" spans="1:4">
      <c r="A306" s="205">
        <v>41337</v>
      </c>
      <c r="B306" s="202">
        <v>721.95</v>
      </c>
      <c r="C306" s="202">
        <v>585.54999999999995</v>
      </c>
      <c r="D306" s="202">
        <v>494.96</v>
      </c>
    </row>
    <row r="307" spans="1:4">
      <c r="A307" s="205">
        <v>41330</v>
      </c>
      <c r="B307" s="202">
        <v>733.57</v>
      </c>
      <c r="C307" s="202">
        <v>594.17999999999995</v>
      </c>
      <c r="D307" s="202">
        <v>499.87</v>
      </c>
    </row>
    <row r="308" spans="1:4">
      <c r="A308" s="205">
        <v>41323</v>
      </c>
      <c r="B308" s="202">
        <v>736.74</v>
      </c>
      <c r="C308" s="202">
        <v>600.20000000000005</v>
      </c>
      <c r="D308" s="202">
        <v>500.39</v>
      </c>
    </row>
    <row r="309" spans="1:4">
      <c r="A309" s="205">
        <v>41316</v>
      </c>
      <c r="B309" s="202">
        <v>725.62</v>
      </c>
      <c r="C309" s="202">
        <v>587.17999999999995</v>
      </c>
      <c r="D309" s="202">
        <v>503.09</v>
      </c>
    </row>
    <row r="310" spans="1:4">
      <c r="A310" s="205">
        <v>41309</v>
      </c>
      <c r="B310" s="202">
        <v>717.95</v>
      </c>
      <c r="C310" s="202">
        <v>574.24</v>
      </c>
      <c r="D310" s="202">
        <v>503.81</v>
      </c>
    </row>
    <row r="311" spans="1:4">
      <c r="A311" s="205">
        <v>41302</v>
      </c>
      <c r="B311" s="202">
        <v>713.6</v>
      </c>
      <c r="C311" s="202">
        <v>572.57000000000005</v>
      </c>
      <c r="D311" s="202">
        <v>503.16</v>
      </c>
    </row>
    <row r="312" spans="1:4">
      <c r="A312" s="205">
        <v>41295</v>
      </c>
      <c r="B312" s="202">
        <v>712.45</v>
      </c>
      <c r="C312" s="202">
        <v>562.78</v>
      </c>
      <c r="D312" s="202">
        <v>506.4</v>
      </c>
    </row>
    <row r="313" spans="1:4">
      <c r="A313" s="205">
        <v>41288</v>
      </c>
      <c r="B313" s="202">
        <v>715.53</v>
      </c>
      <c r="C313" s="202">
        <v>569.16</v>
      </c>
      <c r="D313" s="202">
        <v>511.01</v>
      </c>
    </row>
    <row r="314" spans="1:4">
      <c r="A314" s="205">
        <v>41281</v>
      </c>
      <c r="B314" s="202">
        <v>706.58</v>
      </c>
      <c r="C314" s="202">
        <v>561.91</v>
      </c>
      <c r="D314" s="202">
        <v>512.91</v>
      </c>
    </row>
    <row r="315" spans="1:4">
      <c r="A315" s="205">
        <v>41260</v>
      </c>
      <c r="B315" s="202">
        <v>708.02</v>
      </c>
      <c r="C315" s="202">
        <v>553.76</v>
      </c>
      <c r="D315" s="202">
        <v>515.12</v>
      </c>
    </row>
    <row r="316" spans="1:4">
      <c r="A316" s="205">
        <v>41253</v>
      </c>
      <c r="B316" s="202">
        <v>716.01</v>
      </c>
      <c r="C316" s="202">
        <v>553.59</v>
      </c>
      <c r="D316" s="202">
        <v>515.62</v>
      </c>
    </row>
    <row r="317" spans="1:4">
      <c r="A317" s="205">
        <v>41246</v>
      </c>
      <c r="B317" s="202">
        <v>729.2</v>
      </c>
      <c r="C317" s="202">
        <v>560.82000000000005</v>
      </c>
      <c r="D317" s="202">
        <v>516.25</v>
      </c>
    </row>
    <row r="318" spans="1:4">
      <c r="A318" s="205">
        <v>41239</v>
      </c>
      <c r="B318" s="202">
        <v>740.06</v>
      </c>
      <c r="C318" s="202">
        <v>571.12</v>
      </c>
      <c r="D318" s="202">
        <v>516.01</v>
      </c>
    </row>
    <row r="319" spans="1:4">
      <c r="A319" s="205">
        <v>41232</v>
      </c>
      <c r="B319" s="202">
        <v>732.32</v>
      </c>
      <c r="C319" s="202">
        <v>573.53</v>
      </c>
      <c r="D319" s="202">
        <v>513.52</v>
      </c>
    </row>
    <row r="320" spans="1:4">
      <c r="A320" s="205">
        <v>41225</v>
      </c>
      <c r="B320" s="202">
        <v>744.08</v>
      </c>
      <c r="C320" s="202">
        <v>575.77</v>
      </c>
      <c r="D320" s="202">
        <v>510.86</v>
      </c>
    </row>
    <row r="321" spans="1:4">
      <c r="A321" s="205">
        <v>41218</v>
      </c>
      <c r="B321" s="202">
        <v>750.47</v>
      </c>
      <c r="C321" s="202">
        <v>580.16</v>
      </c>
      <c r="D321" s="202">
        <v>505.91</v>
      </c>
    </row>
    <row r="322" spans="1:4">
      <c r="A322" s="205">
        <v>41211</v>
      </c>
      <c r="B322" s="202">
        <v>748.74</v>
      </c>
      <c r="C322" s="202">
        <v>586.04</v>
      </c>
      <c r="D322" s="202">
        <v>503.98</v>
      </c>
    </row>
    <row r="323" spans="1:4">
      <c r="A323" s="205">
        <v>41204</v>
      </c>
      <c r="B323" s="202">
        <v>761.67</v>
      </c>
      <c r="C323" s="202">
        <v>592.23</v>
      </c>
      <c r="D323" s="202">
        <v>506.73</v>
      </c>
    </row>
    <row r="324" spans="1:4">
      <c r="A324" s="205">
        <v>41197</v>
      </c>
      <c r="B324" s="202">
        <v>777.06</v>
      </c>
      <c r="C324" s="202">
        <v>606.82000000000005</v>
      </c>
      <c r="D324" s="202">
        <v>505.35</v>
      </c>
    </row>
    <row r="325" spans="1:4">
      <c r="A325" s="205">
        <v>41190</v>
      </c>
      <c r="B325" s="202">
        <v>754.54</v>
      </c>
      <c r="C325" s="202">
        <v>606.80999999999995</v>
      </c>
      <c r="D325" s="202">
        <v>504.23</v>
      </c>
    </row>
    <row r="326" spans="1:4">
      <c r="A326" s="205">
        <v>41183</v>
      </c>
      <c r="B326" s="202">
        <v>748.83</v>
      </c>
      <c r="C326" s="202">
        <v>614.04999999999995</v>
      </c>
      <c r="D326" s="202">
        <v>497.1</v>
      </c>
    </row>
    <row r="327" spans="1:4">
      <c r="A327" s="205">
        <v>41176</v>
      </c>
      <c r="B327" s="202">
        <v>741.62</v>
      </c>
      <c r="C327" s="202">
        <v>625.05999999999995</v>
      </c>
      <c r="D327" s="202">
        <v>495.67</v>
      </c>
    </row>
    <row r="328" spans="1:4">
      <c r="A328" s="205">
        <v>41169</v>
      </c>
      <c r="B328" s="202">
        <v>759.74</v>
      </c>
      <c r="C328" s="202">
        <v>637.67999999999995</v>
      </c>
      <c r="D328" s="202">
        <v>496.14</v>
      </c>
    </row>
    <row r="329" spans="1:4">
      <c r="A329" s="205">
        <v>41162</v>
      </c>
      <c r="B329" s="202">
        <v>762.66</v>
      </c>
      <c r="C329" s="202">
        <v>638.42999999999995</v>
      </c>
      <c r="D329" s="202">
        <v>487.18</v>
      </c>
    </row>
    <row r="330" spans="1:4">
      <c r="A330" s="205">
        <v>41155</v>
      </c>
      <c r="B330" s="202">
        <v>762.31</v>
      </c>
      <c r="C330" s="202">
        <v>635.54</v>
      </c>
      <c r="D330" s="202">
        <v>475.78</v>
      </c>
    </row>
    <row r="331" spans="1:4">
      <c r="A331" s="205">
        <v>41148</v>
      </c>
      <c r="B331" s="202">
        <v>770.48</v>
      </c>
      <c r="C331" s="202">
        <v>637.77</v>
      </c>
      <c r="D331" s="202">
        <v>477.57</v>
      </c>
    </row>
    <row r="332" spans="1:4">
      <c r="A332" s="205">
        <v>41141</v>
      </c>
      <c r="B332" s="202">
        <v>763.76</v>
      </c>
      <c r="C332" s="202">
        <v>636.09</v>
      </c>
      <c r="D332" s="202">
        <v>476.28</v>
      </c>
    </row>
    <row r="333" spans="1:4">
      <c r="A333" s="205">
        <v>41134</v>
      </c>
      <c r="B333" s="202">
        <v>743.88</v>
      </c>
      <c r="C333" s="202">
        <v>626.13</v>
      </c>
      <c r="D333" s="202">
        <v>472.05</v>
      </c>
    </row>
    <row r="334" spans="1:4">
      <c r="A334" s="205">
        <v>41127</v>
      </c>
      <c r="B334" s="202">
        <v>726.55</v>
      </c>
      <c r="C334" s="202">
        <v>606.19000000000005</v>
      </c>
      <c r="D334" s="202">
        <v>466.67</v>
      </c>
    </row>
    <row r="335" spans="1:4">
      <c r="A335" s="205">
        <v>41120</v>
      </c>
      <c r="B335" s="202">
        <v>729.62</v>
      </c>
      <c r="C335" s="202">
        <v>600.57000000000005</v>
      </c>
      <c r="D335" s="202">
        <v>459.34</v>
      </c>
    </row>
    <row r="336" spans="1:4">
      <c r="A336" s="205">
        <v>41113</v>
      </c>
      <c r="B336" s="202">
        <v>731.37</v>
      </c>
      <c r="C336" s="202">
        <v>599.14</v>
      </c>
      <c r="D336" s="202">
        <v>456.78</v>
      </c>
    </row>
    <row r="337" spans="1:4">
      <c r="A337" s="205">
        <v>41106</v>
      </c>
      <c r="B337" s="202">
        <v>710.05</v>
      </c>
      <c r="C337" s="202">
        <v>580.59</v>
      </c>
      <c r="D337" s="202">
        <v>459.51</v>
      </c>
    </row>
    <row r="338" spans="1:4">
      <c r="A338" s="205">
        <v>41099</v>
      </c>
      <c r="B338" s="202">
        <v>699.15</v>
      </c>
      <c r="C338" s="202">
        <v>572.89</v>
      </c>
      <c r="D338" s="202">
        <v>457.46</v>
      </c>
    </row>
    <row r="339" spans="1:4">
      <c r="A339" s="205">
        <v>41092</v>
      </c>
      <c r="B339" s="202">
        <v>671.05</v>
      </c>
      <c r="C339" s="202">
        <v>556.04999999999995</v>
      </c>
      <c r="D339" s="202">
        <v>459.96</v>
      </c>
    </row>
    <row r="340" spans="1:4">
      <c r="A340" s="205">
        <v>41085</v>
      </c>
      <c r="B340" s="202">
        <v>672.87</v>
      </c>
      <c r="C340" s="202">
        <v>558.14</v>
      </c>
      <c r="D340" s="202">
        <v>465.62</v>
      </c>
    </row>
    <row r="341" spans="1:4">
      <c r="A341" s="205">
        <v>41078</v>
      </c>
      <c r="B341" s="202">
        <v>682.49</v>
      </c>
      <c r="C341" s="202">
        <v>572.82000000000005</v>
      </c>
      <c r="D341" s="202">
        <v>473.89</v>
      </c>
    </row>
    <row r="342" spans="1:4">
      <c r="A342" s="205">
        <v>41071</v>
      </c>
      <c r="B342" s="202">
        <v>683.61</v>
      </c>
      <c r="C342" s="202">
        <v>584.25</v>
      </c>
      <c r="D342" s="202">
        <v>479.57</v>
      </c>
    </row>
    <row r="343" spans="1:4">
      <c r="A343" s="205">
        <v>41064</v>
      </c>
      <c r="B343" s="202">
        <v>708.82</v>
      </c>
      <c r="C343" s="202">
        <v>602.38</v>
      </c>
      <c r="D343" s="202">
        <v>481.72</v>
      </c>
    </row>
    <row r="344" spans="1:4">
      <c r="A344" s="205">
        <v>41057</v>
      </c>
      <c r="B344" s="202">
        <v>713.49</v>
      </c>
      <c r="C344" s="202">
        <v>607.59</v>
      </c>
      <c r="D344" s="202">
        <v>486.29</v>
      </c>
    </row>
    <row r="345" spans="1:4">
      <c r="A345" s="205">
        <v>41050</v>
      </c>
      <c r="B345" s="202">
        <v>718.2</v>
      </c>
      <c r="C345" s="202">
        <v>611.16999999999996</v>
      </c>
      <c r="D345" s="202">
        <v>488.64</v>
      </c>
    </row>
    <row r="346" spans="1:4">
      <c r="A346" s="205">
        <v>41043</v>
      </c>
      <c r="B346" s="202">
        <v>723.11</v>
      </c>
      <c r="C346" s="202">
        <v>618.64</v>
      </c>
      <c r="D346" s="202">
        <v>493.16</v>
      </c>
    </row>
    <row r="347" spans="1:4">
      <c r="A347" s="205">
        <v>41036</v>
      </c>
      <c r="B347" s="202">
        <v>743.2</v>
      </c>
      <c r="C347" s="202">
        <v>632.34</v>
      </c>
      <c r="D347" s="202">
        <v>506.18</v>
      </c>
    </row>
    <row r="348" spans="1:4">
      <c r="A348" s="205">
        <v>41029</v>
      </c>
      <c r="B348" s="202">
        <v>743.24</v>
      </c>
      <c r="C348" s="202">
        <v>636.63</v>
      </c>
      <c r="D348" s="202">
        <v>510.76</v>
      </c>
    </row>
    <row r="349" spans="1:4">
      <c r="A349" s="205">
        <v>41022</v>
      </c>
      <c r="B349" s="202">
        <v>742.65</v>
      </c>
      <c r="C349" s="202">
        <v>642.55999999999995</v>
      </c>
      <c r="D349" s="202">
        <v>510.21</v>
      </c>
    </row>
    <row r="350" spans="1:4">
      <c r="A350" s="205">
        <v>41015</v>
      </c>
      <c r="B350" s="202">
        <v>746.45</v>
      </c>
      <c r="C350" s="202">
        <v>650.53</v>
      </c>
      <c r="D350" s="202">
        <v>513.66999999999996</v>
      </c>
    </row>
    <row r="351" spans="1:4">
      <c r="A351" s="205">
        <v>41001</v>
      </c>
      <c r="B351" s="202">
        <v>752.52</v>
      </c>
      <c r="C351" s="202">
        <v>648.86</v>
      </c>
      <c r="D351" s="202">
        <v>517.01</v>
      </c>
    </row>
    <row r="352" spans="1:4">
      <c r="A352" s="205">
        <v>40994</v>
      </c>
      <c r="B352" s="202">
        <v>760.09</v>
      </c>
      <c r="C352" s="202">
        <v>648.19000000000005</v>
      </c>
      <c r="D352" s="202">
        <v>517.79</v>
      </c>
    </row>
    <row r="353" spans="1:4">
      <c r="A353" s="205">
        <v>40987</v>
      </c>
      <c r="B353" s="202">
        <v>769.15</v>
      </c>
      <c r="C353" s="202">
        <v>653.29999999999995</v>
      </c>
      <c r="D353" s="202">
        <v>520.1</v>
      </c>
    </row>
    <row r="354" spans="1:4">
      <c r="A354" s="205">
        <v>40980</v>
      </c>
      <c r="B354" s="202">
        <v>753.99</v>
      </c>
      <c r="C354" s="202">
        <v>644.82000000000005</v>
      </c>
      <c r="D354" s="202">
        <v>518.53</v>
      </c>
    </row>
    <row r="355" spans="1:4">
      <c r="A355" s="205">
        <v>40973</v>
      </c>
      <c r="B355" s="202">
        <v>751.07</v>
      </c>
      <c r="C355" s="202">
        <v>628.30999999999995</v>
      </c>
      <c r="D355" s="202">
        <v>512.21</v>
      </c>
    </row>
    <row r="356" spans="1:4">
      <c r="A356" s="205">
        <v>40966</v>
      </c>
      <c r="B356" s="202">
        <v>762.69</v>
      </c>
      <c r="C356" s="202">
        <v>626.76</v>
      </c>
      <c r="D356" s="202">
        <v>502.84</v>
      </c>
    </row>
    <row r="357" spans="1:4">
      <c r="A357" s="205">
        <v>40959</v>
      </c>
      <c r="B357" s="202">
        <v>762.34</v>
      </c>
      <c r="C357" s="202">
        <v>621.03</v>
      </c>
      <c r="D357" s="202">
        <v>501.39</v>
      </c>
    </row>
    <row r="358" spans="1:4">
      <c r="A358" s="205">
        <v>40952</v>
      </c>
      <c r="B358" s="202">
        <v>751.82</v>
      </c>
      <c r="C358" s="202">
        <v>608.91999999999996</v>
      </c>
      <c r="D358" s="202">
        <v>492.99</v>
      </c>
    </row>
    <row r="359" spans="1:4">
      <c r="A359" s="205">
        <v>40945</v>
      </c>
      <c r="B359" s="202">
        <v>721.56</v>
      </c>
      <c r="C359" s="202">
        <v>594.53</v>
      </c>
      <c r="D359" s="202">
        <v>482.39</v>
      </c>
    </row>
    <row r="360" spans="1:4">
      <c r="A360" s="205">
        <v>40938</v>
      </c>
      <c r="B360" s="202">
        <v>714.99</v>
      </c>
      <c r="C360" s="202">
        <v>591.30999999999995</v>
      </c>
      <c r="D360" s="202">
        <v>471.21</v>
      </c>
    </row>
    <row r="361" spans="1:4">
      <c r="A361" s="205">
        <v>40931</v>
      </c>
      <c r="B361" s="202">
        <v>727.28</v>
      </c>
      <c r="C361" s="202">
        <v>596.69000000000005</v>
      </c>
      <c r="D361" s="202">
        <v>470.11</v>
      </c>
    </row>
    <row r="362" spans="1:4">
      <c r="A362" s="205">
        <v>40924</v>
      </c>
      <c r="B362" s="202">
        <v>740.7</v>
      </c>
      <c r="C362" s="202">
        <v>600.47</v>
      </c>
      <c r="D362" s="202">
        <v>465.95</v>
      </c>
    </row>
    <row r="363" spans="1:4">
      <c r="A363" s="205">
        <v>40917</v>
      </c>
      <c r="B363" s="202">
        <v>723.14</v>
      </c>
      <c r="C363" s="202">
        <v>585.28</v>
      </c>
      <c r="D363" s="202">
        <v>458.48</v>
      </c>
    </row>
    <row r="364" spans="1:4">
      <c r="A364" s="205">
        <v>40896</v>
      </c>
      <c r="B364" s="202">
        <v>703.01</v>
      </c>
      <c r="C364" s="202">
        <v>561.67999999999995</v>
      </c>
      <c r="D364" s="202">
        <v>452.86</v>
      </c>
    </row>
    <row r="365" spans="1:4">
      <c r="A365" s="205">
        <v>40889</v>
      </c>
      <c r="B365" s="202">
        <v>711.84</v>
      </c>
      <c r="C365" s="202">
        <v>560.79</v>
      </c>
      <c r="D365" s="202">
        <v>449.41</v>
      </c>
    </row>
    <row r="366" spans="1:4">
      <c r="A366" s="205">
        <v>40882</v>
      </c>
      <c r="B366" s="202">
        <v>718.29</v>
      </c>
      <c r="C366" s="202">
        <v>555.45000000000005</v>
      </c>
      <c r="D366" s="202">
        <v>457.47</v>
      </c>
    </row>
    <row r="367" spans="1:4">
      <c r="A367" s="205">
        <v>40875</v>
      </c>
      <c r="B367" s="202">
        <v>716.49</v>
      </c>
      <c r="C367" s="202">
        <v>552.96</v>
      </c>
      <c r="D367" s="202">
        <v>457.61</v>
      </c>
    </row>
    <row r="368" spans="1:4">
      <c r="A368" s="205">
        <v>40868</v>
      </c>
      <c r="B368" s="202">
        <v>727.48</v>
      </c>
      <c r="C368" s="202">
        <v>565.41</v>
      </c>
      <c r="D368" s="202">
        <v>459.58</v>
      </c>
    </row>
    <row r="369" spans="1:4">
      <c r="A369" s="205">
        <v>40861</v>
      </c>
      <c r="B369" s="202">
        <v>713.28</v>
      </c>
      <c r="C369" s="202">
        <v>565.64</v>
      </c>
      <c r="D369" s="202">
        <v>460.16</v>
      </c>
    </row>
    <row r="370" spans="1:4">
      <c r="A370" s="205">
        <v>40854</v>
      </c>
      <c r="B370" s="202">
        <v>701.23</v>
      </c>
      <c r="C370" s="202">
        <v>549.04</v>
      </c>
      <c r="D370" s="202">
        <v>460.67</v>
      </c>
    </row>
    <row r="371" spans="1:4">
      <c r="A371" s="205">
        <v>40847</v>
      </c>
      <c r="B371" s="202">
        <v>698.58</v>
      </c>
      <c r="C371" s="202">
        <v>544.91</v>
      </c>
      <c r="D371" s="202">
        <v>460.39</v>
      </c>
    </row>
    <row r="372" spans="1:4">
      <c r="A372" s="205">
        <v>40840</v>
      </c>
      <c r="B372" s="202">
        <v>696.53</v>
      </c>
      <c r="C372" s="202">
        <v>548.39</v>
      </c>
      <c r="D372" s="202">
        <v>460.25</v>
      </c>
    </row>
    <row r="373" spans="1:4">
      <c r="A373" s="205">
        <v>40833</v>
      </c>
      <c r="B373" s="202">
        <v>681.84</v>
      </c>
      <c r="C373" s="202">
        <v>550.11</v>
      </c>
      <c r="D373" s="202">
        <v>463.81</v>
      </c>
    </row>
    <row r="374" spans="1:4">
      <c r="A374" s="205">
        <v>40826</v>
      </c>
      <c r="B374" s="202">
        <v>668.69</v>
      </c>
      <c r="C374" s="202">
        <v>538.95000000000005</v>
      </c>
      <c r="D374" s="202">
        <v>461.74</v>
      </c>
    </row>
    <row r="375" spans="1:4">
      <c r="A375" s="205">
        <v>40819</v>
      </c>
      <c r="B375" s="202">
        <v>667.56</v>
      </c>
      <c r="C375" s="202">
        <v>538.77</v>
      </c>
      <c r="D375" s="202">
        <v>457.1</v>
      </c>
    </row>
    <row r="376" spans="1:4">
      <c r="A376" s="205">
        <v>40812</v>
      </c>
      <c r="B376" s="202">
        <v>679.05</v>
      </c>
      <c r="C376" s="202">
        <v>546.02</v>
      </c>
      <c r="D376" s="202">
        <v>449.79</v>
      </c>
    </row>
    <row r="377" spans="1:4">
      <c r="A377" s="205">
        <v>40805</v>
      </c>
      <c r="B377" s="202">
        <v>676.22</v>
      </c>
      <c r="C377" s="202">
        <v>547.27</v>
      </c>
      <c r="D377" s="202">
        <v>446.21</v>
      </c>
    </row>
    <row r="378" spans="1:4">
      <c r="A378" s="205">
        <v>40798</v>
      </c>
      <c r="B378" s="202">
        <v>673.88</v>
      </c>
      <c r="C378" s="202">
        <v>545.66</v>
      </c>
      <c r="D378" s="202">
        <v>441.24</v>
      </c>
    </row>
    <row r="379" spans="1:4">
      <c r="A379" s="205">
        <v>40791</v>
      </c>
      <c r="B379" s="202">
        <v>669.64</v>
      </c>
      <c r="C379" s="202">
        <v>540.08000000000004</v>
      </c>
      <c r="D379" s="202">
        <v>440.65</v>
      </c>
    </row>
    <row r="380" spans="1:4">
      <c r="A380" s="205">
        <v>40784</v>
      </c>
      <c r="B380" s="202">
        <v>657.09</v>
      </c>
      <c r="C380" s="202">
        <v>528.52</v>
      </c>
      <c r="D380" s="202">
        <v>439.9</v>
      </c>
    </row>
    <row r="381" spans="1:4">
      <c r="A381" s="205">
        <v>40777</v>
      </c>
      <c r="B381" s="202">
        <v>651.13</v>
      </c>
      <c r="C381" s="202">
        <v>529.58000000000004</v>
      </c>
      <c r="D381" s="202">
        <v>440.33</v>
      </c>
    </row>
    <row r="382" spans="1:4">
      <c r="A382" s="205">
        <v>40763</v>
      </c>
      <c r="B382" s="202">
        <v>670.28</v>
      </c>
      <c r="C382" s="202">
        <v>545.26</v>
      </c>
      <c r="D382" s="202">
        <v>445.69</v>
      </c>
    </row>
    <row r="383" spans="1:4">
      <c r="A383" s="205">
        <v>40756</v>
      </c>
      <c r="B383" s="202">
        <v>675.48</v>
      </c>
      <c r="C383" s="202">
        <v>558.22</v>
      </c>
      <c r="D383" s="202">
        <v>446.83</v>
      </c>
    </row>
    <row r="384" spans="1:4">
      <c r="A384" s="205">
        <v>40749</v>
      </c>
      <c r="B384" s="202">
        <v>683.93</v>
      </c>
      <c r="C384" s="202">
        <v>564.04999999999995</v>
      </c>
      <c r="D384" s="202">
        <v>446.71</v>
      </c>
    </row>
    <row r="385" spans="1:4">
      <c r="A385" s="205">
        <v>40742</v>
      </c>
      <c r="B385" s="202">
        <v>683.29</v>
      </c>
      <c r="C385" s="202">
        <v>558.61</v>
      </c>
      <c r="D385" s="202">
        <v>444.79</v>
      </c>
    </row>
    <row r="386" spans="1:4">
      <c r="A386" s="205">
        <v>40735</v>
      </c>
      <c r="B386" s="202">
        <v>652.32000000000005</v>
      </c>
      <c r="C386" s="202">
        <v>547.48</v>
      </c>
      <c r="D386" s="202">
        <v>446.52</v>
      </c>
    </row>
    <row r="387" spans="1:4">
      <c r="A387" s="205">
        <v>40728</v>
      </c>
      <c r="B387" s="202">
        <v>638.39</v>
      </c>
      <c r="C387" s="202">
        <v>539.28</v>
      </c>
      <c r="D387" s="202">
        <v>448.44</v>
      </c>
    </row>
    <row r="388" spans="1:4">
      <c r="A388" s="205">
        <v>40721</v>
      </c>
      <c r="B388" s="202">
        <v>639.26</v>
      </c>
      <c r="C388" s="202">
        <v>533.91999999999996</v>
      </c>
      <c r="D388" s="202">
        <v>447.45</v>
      </c>
    </row>
    <row r="389" spans="1:4">
      <c r="A389" s="205">
        <v>40714</v>
      </c>
      <c r="B389" s="202">
        <v>669.61</v>
      </c>
      <c r="C389" s="202">
        <v>546.4</v>
      </c>
      <c r="D389" s="202">
        <v>450</v>
      </c>
    </row>
    <row r="390" spans="1:4">
      <c r="A390" s="205">
        <v>40707</v>
      </c>
      <c r="B390" s="202">
        <v>656.21</v>
      </c>
      <c r="C390" s="202">
        <v>539.34</v>
      </c>
      <c r="D390" s="202">
        <v>453.59</v>
      </c>
    </row>
    <row r="391" spans="1:4">
      <c r="A391" s="205">
        <v>40700</v>
      </c>
      <c r="B391" s="202">
        <v>658.11</v>
      </c>
      <c r="C391" s="202">
        <v>535.98</v>
      </c>
      <c r="D391" s="202">
        <v>456.51</v>
      </c>
    </row>
    <row r="392" spans="1:4">
      <c r="A392" s="205">
        <v>40693</v>
      </c>
      <c r="B392" s="202">
        <v>645.57000000000005</v>
      </c>
      <c r="C392" s="202">
        <v>534.96</v>
      </c>
      <c r="D392" s="202">
        <v>461.85</v>
      </c>
    </row>
    <row r="393" spans="1:4">
      <c r="A393" s="205">
        <v>40686</v>
      </c>
      <c r="B393" s="202">
        <v>643.14</v>
      </c>
      <c r="C393" s="202">
        <v>531.07000000000005</v>
      </c>
      <c r="D393" s="202">
        <v>464.96</v>
      </c>
    </row>
    <row r="394" spans="1:4">
      <c r="A394" s="205">
        <v>40679</v>
      </c>
      <c r="B394" s="202">
        <v>653.54</v>
      </c>
      <c r="C394" s="202">
        <v>536.16</v>
      </c>
      <c r="D394" s="202">
        <v>468.88</v>
      </c>
    </row>
    <row r="395" spans="1:4">
      <c r="A395" s="205">
        <v>40672</v>
      </c>
      <c r="B395" s="202">
        <v>668.53</v>
      </c>
      <c r="C395" s="202">
        <v>538.29</v>
      </c>
      <c r="D395" s="202">
        <v>467.52</v>
      </c>
    </row>
    <row r="396" spans="1:4">
      <c r="A396" s="205">
        <v>40665</v>
      </c>
      <c r="B396" s="202">
        <v>690.29</v>
      </c>
      <c r="C396" s="202">
        <v>554.23</v>
      </c>
      <c r="D396" s="202">
        <v>469.76</v>
      </c>
    </row>
    <row r="397" spans="1:4">
      <c r="A397" s="205">
        <v>40651</v>
      </c>
      <c r="B397" s="202">
        <v>696.67</v>
      </c>
      <c r="C397" s="202">
        <v>571.38</v>
      </c>
      <c r="D397" s="202">
        <v>467.04</v>
      </c>
    </row>
    <row r="398" spans="1:4">
      <c r="A398" s="205">
        <v>40644</v>
      </c>
      <c r="B398" s="202">
        <v>703.66</v>
      </c>
      <c r="C398" s="202">
        <v>561.23</v>
      </c>
      <c r="D398" s="202">
        <v>465.13</v>
      </c>
    </row>
    <row r="399" spans="1:4">
      <c r="A399" s="205">
        <v>40637</v>
      </c>
      <c r="B399" s="202">
        <v>691.22</v>
      </c>
      <c r="C399" s="202">
        <v>541.07000000000005</v>
      </c>
      <c r="D399" s="202">
        <v>462.2</v>
      </c>
    </row>
    <row r="400" spans="1:4">
      <c r="A400" s="205">
        <v>40630</v>
      </c>
      <c r="B400" s="202">
        <v>691.99</v>
      </c>
      <c r="C400" s="202">
        <v>544.55999999999995</v>
      </c>
      <c r="D400" s="202">
        <v>463.45</v>
      </c>
    </row>
    <row r="401" spans="1:4">
      <c r="A401" s="205">
        <v>40623</v>
      </c>
      <c r="B401" s="202">
        <v>687.49</v>
      </c>
      <c r="C401" s="202">
        <v>535.9</v>
      </c>
      <c r="D401" s="202">
        <v>462.78</v>
      </c>
    </row>
    <row r="402" spans="1:4">
      <c r="A402" s="205">
        <v>40616</v>
      </c>
      <c r="B402" s="202">
        <v>692.6</v>
      </c>
      <c r="C402" s="202">
        <v>532.16999999999996</v>
      </c>
      <c r="D402" s="202">
        <v>468.43</v>
      </c>
    </row>
    <row r="403" spans="1:4">
      <c r="A403" s="205">
        <v>40609</v>
      </c>
      <c r="B403" s="202">
        <v>689.53</v>
      </c>
      <c r="C403" s="202">
        <v>516.77</v>
      </c>
      <c r="D403" s="202">
        <v>470.47</v>
      </c>
    </row>
    <row r="404" spans="1:4">
      <c r="A404" s="205">
        <v>40602</v>
      </c>
      <c r="B404" s="202">
        <v>664.21</v>
      </c>
      <c r="C404" s="202">
        <v>508.26</v>
      </c>
      <c r="D404" s="202">
        <v>471.42</v>
      </c>
    </row>
    <row r="405" spans="1:4">
      <c r="A405" s="205">
        <v>40595</v>
      </c>
      <c r="B405" s="202">
        <v>645.65</v>
      </c>
      <c r="C405" s="202">
        <v>486.23</v>
      </c>
      <c r="D405" s="202">
        <v>472.65</v>
      </c>
    </row>
    <row r="406" spans="1:4">
      <c r="A406" s="205">
        <v>40588</v>
      </c>
      <c r="B406" s="202">
        <v>633.80999999999995</v>
      </c>
      <c r="C406" s="202">
        <v>477.5</v>
      </c>
      <c r="D406" s="202">
        <v>472.41</v>
      </c>
    </row>
    <row r="407" spans="1:4">
      <c r="A407" s="205">
        <v>40581</v>
      </c>
      <c r="B407" s="202">
        <v>627.86</v>
      </c>
      <c r="C407" s="202">
        <v>467.4</v>
      </c>
      <c r="D407" s="202">
        <v>476.11</v>
      </c>
    </row>
    <row r="408" spans="1:4">
      <c r="A408" s="205">
        <v>40574</v>
      </c>
      <c r="B408" s="202">
        <v>610.76</v>
      </c>
      <c r="C408" s="202">
        <v>457.56</v>
      </c>
      <c r="D408" s="202">
        <v>475.61</v>
      </c>
    </row>
    <row r="409" spans="1:4">
      <c r="A409" s="205">
        <v>40567</v>
      </c>
      <c r="B409" s="202">
        <v>619.12</v>
      </c>
      <c r="C409" s="202">
        <v>460.37</v>
      </c>
      <c r="D409" s="202">
        <v>480.5</v>
      </c>
    </row>
    <row r="410" spans="1:4">
      <c r="A410" s="205">
        <v>40560</v>
      </c>
      <c r="B410" s="202">
        <v>618.66</v>
      </c>
      <c r="C410" s="202">
        <v>456.05</v>
      </c>
      <c r="D410" s="202">
        <v>478.67</v>
      </c>
    </row>
    <row r="411" spans="1:4">
      <c r="A411" s="205">
        <v>40553</v>
      </c>
      <c r="B411" s="202">
        <v>602.79999999999995</v>
      </c>
      <c r="C411" s="202">
        <v>441.67</v>
      </c>
      <c r="D411" s="202">
        <v>473.83</v>
      </c>
    </row>
    <row r="412" spans="1:4">
      <c r="A412" s="205">
        <v>40546</v>
      </c>
      <c r="B412" s="202">
        <v>603.92999999999995</v>
      </c>
      <c r="C412" s="202">
        <v>437.07</v>
      </c>
      <c r="D412" s="202">
        <v>468.34</v>
      </c>
    </row>
    <row r="413" spans="1:4">
      <c r="A413" s="205">
        <v>40532</v>
      </c>
      <c r="B413" s="202">
        <v>590.09</v>
      </c>
      <c r="C413" s="202">
        <v>439.85</v>
      </c>
      <c r="D413" s="202">
        <v>463.87</v>
      </c>
    </row>
    <row r="414" spans="1:4">
      <c r="A414" s="205">
        <v>40525</v>
      </c>
      <c r="B414" s="202">
        <v>587.58000000000004</v>
      </c>
      <c r="C414" s="202">
        <v>433.25</v>
      </c>
      <c r="D414" s="202">
        <v>456.96</v>
      </c>
    </row>
    <row r="415" spans="1:4">
      <c r="A415" s="205">
        <v>40518</v>
      </c>
      <c r="B415" s="202">
        <v>576.48</v>
      </c>
      <c r="C415" s="202">
        <v>433.32</v>
      </c>
      <c r="D415" s="202">
        <v>438.02</v>
      </c>
    </row>
    <row r="416" spans="1:4">
      <c r="A416" s="205">
        <v>40511</v>
      </c>
      <c r="B416" s="202">
        <v>555.6</v>
      </c>
      <c r="C416" s="202">
        <v>419.07</v>
      </c>
      <c r="D416" s="202">
        <v>417.21</v>
      </c>
    </row>
    <row r="417" spans="1:4">
      <c r="A417" s="205">
        <v>40504</v>
      </c>
      <c r="B417" s="202">
        <v>546.67999999999995</v>
      </c>
      <c r="C417" s="202">
        <v>414.65</v>
      </c>
      <c r="D417" s="202">
        <v>417</v>
      </c>
    </row>
    <row r="418" spans="1:4">
      <c r="A418" s="205">
        <v>40497</v>
      </c>
      <c r="B418" s="202">
        <v>558.08000000000004</v>
      </c>
      <c r="C418" s="202">
        <v>419.03</v>
      </c>
      <c r="D418" s="202">
        <v>414.25</v>
      </c>
    </row>
    <row r="419" spans="1:4">
      <c r="A419" s="205">
        <v>40490</v>
      </c>
      <c r="B419" s="202">
        <v>541.20000000000005</v>
      </c>
      <c r="C419" s="202">
        <v>412.86</v>
      </c>
      <c r="D419" s="202">
        <v>409.8</v>
      </c>
    </row>
    <row r="420" spans="1:4">
      <c r="A420" s="205">
        <v>40476</v>
      </c>
      <c r="B420" s="202">
        <v>539.33000000000004</v>
      </c>
      <c r="C420" s="202">
        <v>408</v>
      </c>
      <c r="D420" s="202">
        <v>405.01</v>
      </c>
    </row>
    <row r="421" spans="1:4">
      <c r="A421" s="205">
        <v>40469</v>
      </c>
      <c r="B421" s="202">
        <v>542.78</v>
      </c>
      <c r="C421" s="202">
        <v>407.39</v>
      </c>
      <c r="D421" s="202">
        <v>403.04</v>
      </c>
    </row>
    <row r="422" spans="1:4">
      <c r="A422" s="205">
        <v>40462</v>
      </c>
      <c r="B422" s="202">
        <v>540.67999999999995</v>
      </c>
      <c r="C422" s="202">
        <v>410.61</v>
      </c>
      <c r="D422" s="202">
        <v>403.43</v>
      </c>
    </row>
    <row r="423" spans="1:4">
      <c r="A423" s="205">
        <v>40455</v>
      </c>
      <c r="B423" s="202">
        <v>532.94000000000005</v>
      </c>
      <c r="C423" s="202">
        <v>409.01</v>
      </c>
      <c r="D423" s="202">
        <v>399.03</v>
      </c>
    </row>
    <row r="424" spans="1:4">
      <c r="A424" s="205">
        <v>40448</v>
      </c>
      <c r="B424" s="202">
        <v>527.95000000000005</v>
      </c>
      <c r="C424" s="202">
        <v>413.44</v>
      </c>
      <c r="D424" s="202">
        <v>399.44</v>
      </c>
    </row>
    <row r="425" spans="1:4">
      <c r="A425" s="205">
        <v>40441</v>
      </c>
      <c r="B425" s="202">
        <v>535.69000000000005</v>
      </c>
      <c r="C425" s="202">
        <v>418.49</v>
      </c>
      <c r="D425" s="202">
        <v>394.7</v>
      </c>
    </row>
    <row r="426" spans="1:4">
      <c r="A426" s="205">
        <v>40434</v>
      </c>
      <c r="B426" s="202">
        <v>532.91</v>
      </c>
      <c r="C426" s="202">
        <v>422.25</v>
      </c>
      <c r="D426" s="202">
        <v>389.45</v>
      </c>
    </row>
    <row r="427" spans="1:4">
      <c r="A427" s="205">
        <v>40427</v>
      </c>
      <c r="B427" s="202">
        <v>521.29</v>
      </c>
      <c r="C427" s="202">
        <v>415.84</v>
      </c>
      <c r="D427" s="202">
        <v>386.48</v>
      </c>
    </row>
    <row r="428" spans="1:4">
      <c r="A428" s="205">
        <v>40420</v>
      </c>
      <c r="B428" s="202">
        <v>516.71</v>
      </c>
      <c r="C428" s="202">
        <v>420.36</v>
      </c>
      <c r="D428" s="202">
        <v>385.94</v>
      </c>
    </row>
    <row r="429" spans="1:4">
      <c r="A429" s="205">
        <v>40413</v>
      </c>
      <c r="B429" s="202">
        <v>518.98</v>
      </c>
      <c r="C429" s="202">
        <v>420.37</v>
      </c>
      <c r="D429" s="202">
        <v>382.15</v>
      </c>
    </row>
    <row r="430" spans="1:4">
      <c r="A430" s="205">
        <v>40406</v>
      </c>
      <c r="B430" s="202">
        <v>522</v>
      </c>
      <c r="C430" s="202">
        <v>426.67</v>
      </c>
      <c r="D430" s="202">
        <v>382.61</v>
      </c>
    </row>
    <row r="431" spans="1:4">
      <c r="A431" s="205">
        <v>40399</v>
      </c>
      <c r="B431" s="202">
        <v>532.85</v>
      </c>
      <c r="C431" s="202">
        <v>428.91</v>
      </c>
      <c r="D431" s="202">
        <v>383.63</v>
      </c>
    </row>
    <row r="432" spans="1:4">
      <c r="A432" s="205">
        <v>40392</v>
      </c>
      <c r="B432" s="202">
        <v>513.37</v>
      </c>
      <c r="C432" s="202">
        <v>422.82</v>
      </c>
      <c r="D432" s="202">
        <v>384.13</v>
      </c>
    </row>
    <row r="433" spans="1:4">
      <c r="A433" s="205">
        <v>40385</v>
      </c>
      <c r="B433" s="202">
        <v>515.54999999999995</v>
      </c>
      <c r="C433" s="202">
        <v>425.08</v>
      </c>
      <c r="D433" s="202">
        <v>382.12</v>
      </c>
    </row>
    <row r="434" spans="1:4">
      <c r="A434" s="205">
        <v>40378</v>
      </c>
      <c r="B434" s="202">
        <v>522.41</v>
      </c>
      <c r="C434" s="202">
        <v>423.78</v>
      </c>
      <c r="D434" s="202">
        <v>377.73</v>
      </c>
    </row>
    <row r="435" spans="1:4">
      <c r="A435" s="205">
        <v>40371</v>
      </c>
      <c r="B435" s="202">
        <v>521.5</v>
      </c>
      <c r="C435" s="202">
        <v>420.08</v>
      </c>
      <c r="D435" s="202">
        <v>380.67</v>
      </c>
    </row>
    <row r="436" spans="1:4">
      <c r="A436" s="205">
        <v>40364</v>
      </c>
      <c r="B436" s="202">
        <v>529.24</v>
      </c>
      <c r="C436" s="202">
        <v>415.02</v>
      </c>
      <c r="D436" s="202">
        <v>379.2</v>
      </c>
    </row>
    <row r="437" spans="1:4">
      <c r="A437" s="205">
        <v>40357</v>
      </c>
      <c r="B437" s="202">
        <v>546.54999999999995</v>
      </c>
      <c r="C437" s="202">
        <v>425.56</v>
      </c>
      <c r="D437" s="202">
        <v>378.77</v>
      </c>
    </row>
    <row r="438" spans="1:4">
      <c r="A438" s="205">
        <v>40350</v>
      </c>
      <c r="B438" s="202">
        <v>550.53</v>
      </c>
      <c r="C438" s="202">
        <v>424.05</v>
      </c>
      <c r="D438" s="202">
        <v>378.14</v>
      </c>
    </row>
    <row r="439" spans="1:4">
      <c r="A439" s="205">
        <v>40343</v>
      </c>
      <c r="B439" s="202">
        <v>541.30999999999995</v>
      </c>
      <c r="C439" s="202">
        <v>421.84</v>
      </c>
      <c r="D439" s="202">
        <v>374.2</v>
      </c>
    </row>
    <row r="440" spans="1:4">
      <c r="A440" s="205">
        <v>40336</v>
      </c>
      <c r="B440" s="202">
        <v>531.14</v>
      </c>
      <c r="C440" s="202">
        <v>416.74</v>
      </c>
      <c r="D440" s="202">
        <v>370.68</v>
      </c>
    </row>
    <row r="441" spans="1:4">
      <c r="A441" s="205">
        <v>40329</v>
      </c>
      <c r="B441" s="202">
        <v>524.01</v>
      </c>
      <c r="C441" s="202">
        <v>412.83</v>
      </c>
      <c r="D441" s="202">
        <v>375.16</v>
      </c>
    </row>
    <row r="442" spans="1:4">
      <c r="A442" s="205">
        <v>40322</v>
      </c>
      <c r="B442" s="202">
        <v>525.44000000000005</v>
      </c>
      <c r="C442" s="202">
        <v>418.66</v>
      </c>
      <c r="D442" s="202">
        <v>375.67</v>
      </c>
    </row>
    <row r="443" spans="1:4">
      <c r="A443" s="205">
        <v>40315</v>
      </c>
      <c r="B443" s="202">
        <v>549.9</v>
      </c>
      <c r="C443" s="202">
        <v>434.61</v>
      </c>
      <c r="D443" s="202">
        <v>378.17</v>
      </c>
    </row>
    <row r="444" spans="1:4">
      <c r="A444" s="205">
        <v>40308</v>
      </c>
      <c r="B444" s="202">
        <v>553.22</v>
      </c>
      <c r="C444" s="202">
        <v>429.61</v>
      </c>
      <c r="D444" s="202">
        <v>376.72</v>
      </c>
    </row>
    <row r="445" spans="1:4">
      <c r="A445" s="205">
        <v>40301</v>
      </c>
      <c r="B445" s="202">
        <v>553.4</v>
      </c>
      <c r="C445" s="202">
        <v>433.42</v>
      </c>
      <c r="D445" s="202">
        <v>378.81</v>
      </c>
    </row>
    <row r="446" spans="1:4">
      <c r="A446" s="205">
        <v>40294</v>
      </c>
      <c r="B446" s="202">
        <v>541.37</v>
      </c>
      <c r="C446" s="202">
        <v>426.01</v>
      </c>
      <c r="D446" s="202">
        <v>378.77</v>
      </c>
    </row>
    <row r="447" spans="1:4">
      <c r="A447" s="205">
        <v>40287</v>
      </c>
      <c r="B447" s="202">
        <v>538.9</v>
      </c>
      <c r="C447" s="202">
        <v>422.82</v>
      </c>
      <c r="D447" s="202">
        <v>379.62</v>
      </c>
    </row>
    <row r="448" spans="1:4">
      <c r="A448" s="205">
        <v>40280</v>
      </c>
      <c r="B448" s="202">
        <v>541.79</v>
      </c>
      <c r="C448" s="202">
        <v>419.03</v>
      </c>
      <c r="D448" s="202">
        <v>382.77</v>
      </c>
    </row>
    <row r="449" spans="1:4">
      <c r="A449" s="205">
        <v>40266</v>
      </c>
      <c r="B449" s="202">
        <v>516.45000000000005</v>
      </c>
      <c r="C449" s="202">
        <v>404</v>
      </c>
      <c r="D449" s="202">
        <v>386.78</v>
      </c>
    </row>
    <row r="450" spans="1:4">
      <c r="A450" s="205">
        <v>40259</v>
      </c>
      <c r="B450" s="202">
        <v>514.22</v>
      </c>
      <c r="C450" s="202">
        <v>400.51</v>
      </c>
      <c r="D450" s="202">
        <v>386.16</v>
      </c>
    </row>
    <row r="451" spans="1:4">
      <c r="A451" s="205">
        <v>40252</v>
      </c>
      <c r="B451" s="202">
        <v>507.53</v>
      </c>
      <c r="C451" s="202">
        <v>399.46</v>
      </c>
      <c r="D451" s="202">
        <v>388.15</v>
      </c>
    </row>
    <row r="452" spans="1:4">
      <c r="A452" s="205">
        <v>40245</v>
      </c>
      <c r="B452" s="202">
        <v>498.48</v>
      </c>
      <c r="C452" s="202">
        <v>399.46</v>
      </c>
      <c r="D452" s="202">
        <v>390.03</v>
      </c>
    </row>
    <row r="453" spans="1:4">
      <c r="A453" s="205">
        <v>40238</v>
      </c>
      <c r="B453" s="202">
        <v>495.3</v>
      </c>
      <c r="C453" s="202">
        <v>393.19</v>
      </c>
      <c r="D453" s="202">
        <v>388.16</v>
      </c>
    </row>
    <row r="454" spans="1:4">
      <c r="A454" s="205">
        <v>40231</v>
      </c>
      <c r="B454" s="202">
        <v>481.77</v>
      </c>
      <c r="C454" s="202">
        <v>393.84</v>
      </c>
      <c r="D454" s="202">
        <v>384.48</v>
      </c>
    </row>
    <row r="455" spans="1:4">
      <c r="A455" s="205">
        <v>40224</v>
      </c>
      <c r="B455" s="202">
        <v>469.78</v>
      </c>
      <c r="C455" s="202">
        <v>385.25</v>
      </c>
      <c r="D455" s="202">
        <v>381.42</v>
      </c>
    </row>
    <row r="456" spans="1:4">
      <c r="A456" s="205">
        <v>40217</v>
      </c>
      <c r="B456" s="202">
        <v>470.48</v>
      </c>
      <c r="C456" s="202">
        <v>381.28</v>
      </c>
      <c r="D456" s="202">
        <v>374.92</v>
      </c>
    </row>
    <row r="457" spans="1:4">
      <c r="A457" s="205">
        <v>40210</v>
      </c>
      <c r="B457" s="202">
        <v>462.32</v>
      </c>
      <c r="C457" s="202">
        <v>379.73</v>
      </c>
      <c r="D457" s="202">
        <v>372.73</v>
      </c>
    </row>
    <row r="458" spans="1:4">
      <c r="A458" s="205">
        <v>40203</v>
      </c>
      <c r="B458" s="202">
        <v>471.4</v>
      </c>
      <c r="C458" s="202">
        <v>382.2</v>
      </c>
      <c r="D458" s="202">
        <v>370.79</v>
      </c>
    </row>
    <row r="459" spans="1:4">
      <c r="A459" s="205">
        <v>40196</v>
      </c>
      <c r="B459" s="202">
        <v>480.78</v>
      </c>
      <c r="C459" s="202">
        <v>382.82</v>
      </c>
      <c r="D459" s="202">
        <v>371.12</v>
      </c>
    </row>
    <row r="460" spans="1:4">
      <c r="A460" s="205">
        <v>40189</v>
      </c>
      <c r="B460" s="202">
        <v>489.58</v>
      </c>
      <c r="C460" s="202">
        <v>388.08</v>
      </c>
      <c r="D460" s="202">
        <v>361.24</v>
      </c>
    </row>
    <row r="461" spans="1:4">
      <c r="A461" s="205">
        <v>40182</v>
      </c>
      <c r="B461" s="202">
        <v>471.91</v>
      </c>
      <c r="C461" s="202">
        <v>374.21</v>
      </c>
      <c r="D461" s="202">
        <v>353.92</v>
      </c>
    </row>
    <row r="462" spans="1:4">
      <c r="A462" s="205">
        <v>40168</v>
      </c>
      <c r="B462" s="202">
        <v>448.28</v>
      </c>
      <c r="C462" s="202">
        <v>366.4</v>
      </c>
      <c r="D462" s="202">
        <v>343.33</v>
      </c>
    </row>
    <row r="463" spans="1:4">
      <c r="A463" s="205">
        <v>40161</v>
      </c>
      <c r="B463" s="202">
        <v>439.41</v>
      </c>
      <c r="C463" s="202">
        <v>360.64</v>
      </c>
      <c r="D463" s="202">
        <v>342.75</v>
      </c>
    </row>
    <row r="464" spans="1:4">
      <c r="A464" s="205">
        <v>40154</v>
      </c>
      <c r="B464" s="202">
        <v>444.09</v>
      </c>
      <c r="C464" s="202">
        <v>367</v>
      </c>
      <c r="D464" s="202">
        <v>344.63</v>
      </c>
    </row>
    <row r="465" spans="1:4">
      <c r="A465" s="205">
        <v>40147</v>
      </c>
      <c r="B465" s="202">
        <v>443.35</v>
      </c>
      <c r="C465" s="202">
        <v>367.62</v>
      </c>
      <c r="D465" s="202">
        <v>341.33</v>
      </c>
    </row>
    <row r="466" spans="1:4">
      <c r="A466" s="205">
        <v>40140</v>
      </c>
      <c r="B466" s="202">
        <v>452.25</v>
      </c>
      <c r="C466" s="202">
        <v>367.93</v>
      </c>
      <c r="D466" s="202">
        <v>343.31</v>
      </c>
    </row>
    <row r="467" spans="1:4">
      <c r="A467" s="205">
        <v>40133</v>
      </c>
      <c r="B467" s="202">
        <v>451.98</v>
      </c>
      <c r="C467" s="202">
        <v>365.81</v>
      </c>
      <c r="D467" s="202">
        <v>342.86</v>
      </c>
    </row>
    <row r="468" spans="1:4">
      <c r="A468" s="205">
        <v>40126</v>
      </c>
      <c r="B468" s="202">
        <v>457.44</v>
      </c>
      <c r="C468" s="202">
        <v>366.69</v>
      </c>
      <c r="D468" s="202">
        <v>336.82</v>
      </c>
    </row>
    <row r="469" spans="1:4">
      <c r="A469" s="205">
        <v>40119</v>
      </c>
      <c r="B469" s="202">
        <v>458.82</v>
      </c>
      <c r="C469" s="202">
        <v>363.16</v>
      </c>
      <c r="D469" s="202">
        <v>327.71</v>
      </c>
    </row>
    <row r="470" spans="1:4">
      <c r="A470" s="205">
        <v>40112</v>
      </c>
      <c r="B470" s="202">
        <v>462.89</v>
      </c>
      <c r="C470" s="202">
        <v>361.26</v>
      </c>
      <c r="D470" s="202">
        <v>322.66000000000003</v>
      </c>
    </row>
    <row r="471" spans="1:4">
      <c r="A471" s="205">
        <v>40105</v>
      </c>
      <c r="B471" s="202">
        <v>442.76</v>
      </c>
      <c r="C471" s="202">
        <v>347.34</v>
      </c>
      <c r="D471" s="202">
        <v>322.01</v>
      </c>
    </row>
    <row r="472" spans="1:4">
      <c r="A472" s="205">
        <v>40098</v>
      </c>
      <c r="B472" s="202">
        <v>426.15</v>
      </c>
      <c r="C472" s="202">
        <v>342.68</v>
      </c>
      <c r="D472" s="202">
        <v>315.60000000000002</v>
      </c>
    </row>
    <row r="473" spans="1:4">
      <c r="A473" s="205">
        <v>40091</v>
      </c>
      <c r="B473" s="202">
        <v>425.59</v>
      </c>
      <c r="C473" s="202">
        <v>343.25</v>
      </c>
      <c r="D473" s="202">
        <v>310.67</v>
      </c>
    </row>
    <row r="474" spans="1:4">
      <c r="A474" s="205">
        <v>40084</v>
      </c>
      <c r="B474" s="202">
        <v>417.78</v>
      </c>
      <c r="C474" s="202">
        <v>344.07</v>
      </c>
      <c r="D474" s="202">
        <v>309.56</v>
      </c>
    </row>
    <row r="475" spans="1:4">
      <c r="A475" s="205">
        <v>40077</v>
      </c>
      <c r="B475" s="202">
        <v>425.63</v>
      </c>
      <c r="C475" s="202">
        <v>350.23</v>
      </c>
      <c r="D475" s="202">
        <v>311.18</v>
      </c>
    </row>
    <row r="476" spans="1:4">
      <c r="A476" s="205">
        <v>40070</v>
      </c>
      <c r="B476" s="202">
        <v>425.84</v>
      </c>
      <c r="C476" s="202">
        <v>349.35</v>
      </c>
      <c r="D476" s="202">
        <v>310.69</v>
      </c>
    </row>
    <row r="477" spans="1:4">
      <c r="A477" s="205">
        <v>40063</v>
      </c>
      <c r="B477" s="202">
        <v>428.57</v>
      </c>
      <c r="C477" s="202">
        <v>348.33</v>
      </c>
      <c r="D477" s="202">
        <v>315.22000000000003</v>
      </c>
    </row>
    <row r="478" spans="1:4">
      <c r="A478" s="205">
        <v>40056</v>
      </c>
      <c r="B478" s="202">
        <v>440.07</v>
      </c>
      <c r="C478" s="202">
        <v>357.42</v>
      </c>
      <c r="D478" s="202">
        <v>315.44</v>
      </c>
    </row>
    <row r="479" spans="1:4">
      <c r="A479" s="205">
        <v>40049</v>
      </c>
      <c r="B479" s="202">
        <v>449.15</v>
      </c>
      <c r="C479" s="202">
        <v>360.54</v>
      </c>
      <c r="D479" s="202">
        <v>317.01</v>
      </c>
    </row>
    <row r="480" spans="1:4">
      <c r="A480" s="205">
        <v>40042</v>
      </c>
      <c r="B480" s="202">
        <v>448.22</v>
      </c>
      <c r="C480" s="202">
        <v>354.38</v>
      </c>
      <c r="D480" s="202">
        <v>314</v>
      </c>
    </row>
    <row r="481" spans="1:4">
      <c r="A481" s="205">
        <v>40035</v>
      </c>
      <c r="B481" s="202">
        <v>443.73</v>
      </c>
      <c r="C481" s="202">
        <v>348.82</v>
      </c>
      <c r="D481" s="202">
        <v>314.33</v>
      </c>
    </row>
    <row r="482" spans="1:4">
      <c r="A482" s="205">
        <v>40028</v>
      </c>
      <c r="B482" s="202">
        <v>428.78</v>
      </c>
      <c r="C482" s="202">
        <v>337.34</v>
      </c>
      <c r="D482" s="202">
        <v>312.32</v>
      </c>
    </row>
    <row r="483" spans="1:4">
      <c r="A483" s="205">
        <v>40021</v>
      </c>
      <c r="B483" s="202">
        <v>422.18</v>
      </c>
      <c r="C483" s="202">
        <v>338.51</v>
      </c>
      <c r="D483" s="202">
        <v>309.88</v>
      </c>
    </row>
    <row r="484" spans="1:4">
      <c r="A484" s="205">
        <v>40014</v>
      </c>
      <c r="B484" s="202">
        <v>407.54</v>
      </c>
      <c r="C484" s="202">
        <v>325.22000000000003</v>
      </c>
      <c r="D484" s="202">
        <v>305.14</v>
      </c>
    </row>
    <row r="485" spans="1:4">
      <c r="A485" s="205">
        <v>40007</v>
      </c>
      <c r="B485" s="202">
        <v>403.12</v>
      </c>
      <c r="C485" s="202">
        <v>324.36</v>
      </c>
      <c r="D485" s="202">
        <v>302.69</v>
      </c>
    </row>
    <row r="486" spans="1:4">
      <c r="A486" s="205">
        <v>40000</v>
      </c>
      <c r="B486" s="202">
        <v>426.31</v>
      </c>
      <c r="C486" s="202">
        <v>331.06</v>
      </c>
      <c r="D486" s="202">
        <v>304.05</v>
      </c>
    </row>
    <row r="487" spans="1:4">
      <c r="A487" s="205">
        <v>39993</v>
      </c>
      <c r="B487" s="202">
        <v>432.94</v>
      </c>
      <c r="C487" s="202">
        <v>331.56</v>
      </c>
      <c r="D487" s="202">
        <v>298.14999999999998</v>
      </c>
    </row>
    <row r="488" spans="1:4">
      <c r="A488" s="205">
        <v>39986</v>
      </c>
      <c r="B488" s="202">
        <v>441.61</v>
      </c>
      <c r="C488" s="202">
        <v>333.14</v>
      </c>
      <c r="D488" s="202">
        <v>284.63</v>
      </c>
    </row>
    <row r="489" spans="1:4">
      <c r="A489" s="205">
        <v>39979</v>
      </c>
      <c r="B489" s="202">
        <v>427.42</v>
      </c>
      <c r="C489" s="202">
        <v>330.8</v>
      </c>
      <c r="D489" s="202">
        <v>279.74</v>
      </c>
    </row>
    <row r="490" spans="1:4">
      <c r="A490" s="205">
        <v>39972</v>
      </c>
      <c r="B490" s="202">
        <v>408.74</v>
      </c>
      <c r="C490" s="202">
        <v>315.49</v>
      </c>
      <c r="D490" s="202">
        <v>272.68</v>
      </c>
    </row>
    <row r="491" spans="1:4">
      <c r="A491" s="205">
        <v>39965</v>
      </c>
      <c r="B491" s="202">
        <v>388.54</v>
      </c>
      <c r="C491" s="202">
        <v>305.42</v>
      </c>
      <c r="D491" s="202">
        <v>268.83999999999997</v>
      </c>
    </row>
    <row r="492" spans="1:4">
      <c r="A492" s="205">
        <v>39958</v>
      </c>
      <c r="B492" s="202">
        <v>386.31</v>
      </c>
      <c r="C492" s="202">
        <v>300.23</v>
      </c>
      <c r="D492" s="202">
        <v>268.60000000000002</v>
      </c>
    </row>
    <row r="493" spans="1:4">
      <c r="A493" s="205">
        <v>39951</v>
      </c>
      <c r="B493" s="202">
        <v>389.78</v>
      </c>
      <c r="C493" s="202">
        <v>295.89</v>
      </c>
      <c r="D493" s="202">
        <v>270.88</v>
      </c>
    </row>
    <row r="494" spans="1:4">
      <c r="A494" s="205">
        <v>39944</v>
      </c>
      <c r="B494" s="202">
        <v>391.49</v>
      </c>
      <c r="C494" s="202">
        <v>291.95999999999998</v>
      </c>
      <c r="D494" s="202">
        <v>271.86</v>
      </c>
    </row>
    <row r="495" spans="1:4">
      <c r="A495" s="205">
        <v>39937</v>
      </c>
      <c r="B495" s="202">
        <v>371.21</v>
      </c>
      <c r="C495" s="202">
        <v>278.70999999999998</v>
      </c>
      <c r="D495" s="202">
        <v>272.89</v>
      </c>
    </row>
    <row r="496" spans="1:4">
      <c r="A496" s="205">
        <v>39930</v>
      </c>
      <c r="B496" s="202">
        <v>375.54</v>
      </c>
      <c r="C496" s="202">
        <v>275.56</v>
      </c>
      <c r="D496" s="202">
        <v>270.27999999999997</v>
      </c>
    </row>
    <row r="497" spans="1:4">
      <c r="A497" s="205">
        <v>39923</v>
      </c>
      <c r="B497" s="202">
        <v>388.44</v>
      </c>
      <c r="C497" s="202">
        <v>278.72000000000003</v>
      </c>
      <c r="D497" s="202">
        <v>274.39999999999998</v>
      </c>
    </row>
    <row r="498" spans="1:4">
      <c r="A498" s="205">
        <v>39909</v>
      </c>
      <c r="B498" s="202">
        <v>388.49</v>
      </c>
      <c r="C498" s="202">
        <v>262.97000000000003</v>
      </c>
      <c r="D498" s="202">
        <v>278.29000000000002</v>
      </c>
    </row>
    <row r="499" spans="1:4">
      <c r="A499" s="205">
        <v>39902</v>
      </c>
      <c r="B499" s="202">
        <v>392.26</v>
      </c>
      <c r="C499" s="202">
        <v>262.04000000000002</v>
      </c>
      <c r="D499" s="202">
        <v>275.82</v>
      </c>
    </row>
    <row r="500" spans="1:4">
      <c r="A500" s="205">
        <v>39895</v>
      </c>
      <c r="B500" s="202">
        <v>366.91</v>
      </c>
      <c r="C500" s="202">
        <v>255.71</v>
      </c>
      <c r="D500" s="202">
        <v>280.70999999999998</v>
      </c>
    </row>
    <row r="501" spans="1:4">
      <c r="A501" s="205">
        <v>39888</v>
      </c>
      <c r="B501" s="202">
        <v>355.25</v>
      </c>
      <c r="C501" s="202">
        <v>255.69</v>
      </c>
      <c r="D501" s="202">
        <v>288.47000000000003</v>
      </c>
    </row>
    <row r="502" spans="1:4">
      <c r="A502" s="205">
        <v>39881</v>
      </c>
      <c r="B502" s="202">
        <v>359.67</v>
      </c>
      <c r="C502" s="202">
        <v>253.96</v>
      </c>
      <c r="D502" s="202">
        <v>289.32</v>
      </c>
    </row>
    <row r="503" spans="1:4">
      <c r="A503" s="205">
        <v>39874</v>
      </c>
      <c r="B503" s="202">
        <v>368.56</v>
      </c>
      <c r="C503" s="202">
        <v>254.5</v>
      </c>
      <c r="D503" s="202">
        <v>292.16000000000003</v>
      </c>
    </row>
    <row r="504" spans="1:4">
      <c r="A504" s="205">
        <v>39867</v>
      </c>
      <c r="B504" s="202">
        <v>369</v>
      </c>
      <c r="C504" s="202">
        <v>252.85</v>
      </c>
      <c r="D504" s="202">
        <v>300.39999999999998</v>
      </c>
    </row>
    <row r="505" spans="1:4">
      <c r="A505" s="205">
        <v>39860</v>
      </c>
      <c r="B505" s="202">
        <v>395.15</v>
      </c>
      <c r="C505" s="202">
        <v>258.45999999999998</v>
      </c>
      <c r="D505" s="202">
        <v>300.16000000000003</v>
      </c>
    </row>
    <row r="506" spans="1:4">
      <c r="A506" s="205">
        <v>39853</v>
      </c>
      <c r="B506" s="202">
        <v>401.86</v>
      </c>
      <c r="C506" s="202">
        <v>256.88</v>
      </c>
      <c r="D506" s="202">
        <v>306.18</v>
      </c>
    </row>
    <row r="507" spans="1:4">
      <c r="A507" s="205">
        <v>39846</v>
      </c>
      <c r="B507" s="202">
        <v>408.43</v>
      </c>
      <c r="C507" s="202">
        <v>253.66</v>
      </c>
      <c r="D507" s="202">
        <v>302.3</v>
      </c>
    </row>
    <row r="508" spans="1:4">
      <c r="A508" s="205">
        <v>39839</v>
      </c>
      <c r="B508" s="202">
        <v>412.13</v>
      </c>
      <c r="C508" s="202">
        <v>261.10000000000002</v>
      </c>
      <c r="D508" s="202">
        <v>306.70999999999998</v>
      </c>
    </row>
    <row r="509" spans="1:4">
      <c r="A509" s="205">
        <v>39832</v>
      </c>
      <c r="B509" s="202">
        <v>424.52</v>
      </c>
      <c r="C509" s="202">
        <v>251.03</v>
      </c>
      <c r="D509" s="202">
        <v>307.86</v>
      </c>
    </row>
    <row r="510" spans="1:4">
      <c r="A510" s="205">
        <v>39825</v>
      </c>
      <c r="B510" s="202">
        <v>426.83</v>
      </c>
      <c r="C510" s="202">
        <v>254.46</v>
      </c>
      <c r="D510" s="202">
        <v>317.54000000000002</v>
      </c>
    </row>
    <row r="511" spans="1:4">
      <c r="A511" s="205">
        <v>39818</v>
      </c>
      <c r="B511" s="202">
        <v>379.04</v>
      </c>
      <c r="C511" s="202">
        <v>233.77</v>
      </c>
      <c r="D511" s="202">
        <v>316.73</v>
      </c>
    </row>
    <row r="512" spans="1:4">
      <c r="A512" s="205">
        <v>39797</v>
      </c>
      <c r="B512" s="202">
        <v>408.65</v>
      </c>
      <c r="C512" s="202">
        <v>260.27999999999997</v>
      </c>
      <c r="D512" s="202">
        <v>345.59</v>
      </c>
    </row>
    <row r="513" spans="1:4">
      <c r="A513" s="205">
        <v>39790</v>
      </c>
      <c r="B513" s="202">
        <v>430.94</v>
      </c>
      <c r="C513" s="202">
        <v>279.87</v>
      </c>
      <c r="D513" s="202">
        <v>365.15</v>
      </c>
    </row>
    <row r="514" spans="1:4">
      <c r="A514" s="205">
        <v>39783</v>
      </c>
      <c r="B514" s="202">
        <v>462.79</v>
      </c>
      <c r="C514" s="202">
        <v>288.54000000000002</v>
      </c>
      <c r="D514" s="202">
        <v>378.48</v>
      </c>
    </row>
    <row r="515" spans="1:4">
      <c r="A515" s="205">
        <v>39776</v>
      </c>
      <c r="B515" s="202">
        <v>482.01</v>
      </c>
      <c r="C515" s="202">
        <v>300.31</v>
      </c>
      <c r="D515" s="202">
        <v>385.95</v>
      </c>
    </row>
    <row r="516" spans="1:4">
      <c r="A516" s="205">
        <v>39769</v>
      </c>
      <c r="B516" s="202">
        <v>517.84</v>
      </c>
      <c r="C516" s="202">
        <v>308.11</v>
      </c>
      <c r="D516" s="202">
        <v>400.59</v>
      </c>
    </row>
    <row r="517" spans="1:4">
      <c r="A517" s="205">
        <v>39762</v>
      </c>
      <c r="B517" s="202">
        <v>553.20000000000005</v>
      </c>
      <c r="C517" s="202">
        <v>325.11</v>
      </c>
      <c r="D517" s="202">
        <v>414.35</v>
      </c>
    </row>
    <row r="518" spans="1:4">
      <c r="A518" s="205">
        <v>39755</v>
      </c>
      <c r="B518" s="202">
        <v>560.21</v>
      </c>
      <c r="C518" s="202">
        <v>345.15</v>
      </c>
      <c r="D518" s="202">
        <v>421.17</v>
      </c>
    </row>
    <row r="519" spans="1:4">
      <c r="A519" s="205">
        <v>39748</v>
      </c>
      <c r="B519" s="202">
        <v>568.39</v>
      </c>
      <c r="C519" s="202">
        <v>361.97</v>
      </c>
      <c r="D519" s="202">
        <v>413.76</v>
      </c>
    </row>
    <row r="520" spans="1:4">
      <c r="A520" s="205">
        <v>39741</v>
      </c>
      <c r="B520" s="202">
        <v>569.30999999999995</v>
      </c>
      <c r="C520" s="202">
        <v>371.42</v>
      </c>
      <c r="D520" s="202">
        <v>428.87</v>
      </c>
    </row>
    <row r="521" spans="1:4">
      <c r="A521" s="205">
        <v>39734</v>
      </c>
      <c r="B521" s="202">
        <v>616.82000000000005</v>
      </c>
      <c r="C521" s="202">
        <v>404.37</v>
      </c>
      <c r="D521" s="202">
        <v>432.4</v>
      </c>
    </row>
    <row r="522" spans="1:4">
      <c r="A522" s="205">
        <v>39727</v>
      </c>
      <c r="B522" s="202">
        <v>665.71</v>
      </c>
      <c r="C522" s="202">
        <v>429.62</v>
      </c>
      <c r="D522" s="202">
        <v>437.97</v>
      </c>
    </row>
    <row r="523" spans="1:4">
      <c r="A523" s="205">
        <v>39720</v>
      </c>
      <c r="B523" s="202">
        <v>671.14</v>
      </c>
      <c r="C523" s="202">
        <v>437.84</v>
      </c>
      <c r="D523" s="202">
        <v>447.28</v>
      </c>
    </row>
    <row r="524" spans="1:4">
      <c r="A524" s="205">
        <v>39713</v>
      </c>
      <c r="B524" s="202">
        <v>647.65</v>
      </c>
      <c r="C524" s="202">
        <v>421.12</v>
      </c>
      <c r="D524" s="202">
        <v>450.97</v>
      </c>
    </row>
    <row r="525" spans="1:4">
      <c r="A525" s="205">
        <v>39706</v>
      </c>
      <c r="B525" s="202">
        <v>666.71</v>
      </c>
      <c r="C525" s="202">
        <v>451.12</v>
      </c>
      <c r="D525" s="202">
        <v>446.91</v>
      </c>
    </row>
    <row r="526" spans="1:4">
      <c r="A526" s="205">
        <v>39699</v>
      </c>
      <c r="B526" s="202">
        <v>674.16</v>
      </c>
      <c r="C526" s="202">
        <v>468.55</v>
      </c>
      <c r="D526" s="202">
        <v>440.18</v>
      </c>
    </row>
    <row r="527" spans="1:4">
      <c r="A527" s="205">
        <v>39692</v>
      </c>
      <c r="B527" s="202">
        <v>690.33</v>
      </c>
      <c r="C527" s="202">
        <v>485.02</v>
      </c>
      <c r="D527" s="202">
        <v>446.65</v>
      </c>
    </row>
    <row r="528" spans="1:4">
      <c r="A528" s="205">
        <v>39685</v>
      </c>
      <c r="B528" s="202">
        <v>686.88</v>
      </c>
      <c r="C528" s="202">
        <v>482.07</v>
      </c>
      <c r="D528" s="202">
        <v>448.52</v>
      </c>
    </row>
    <row r="529" spans="1:4">
      <c r="A529" s="205">
        <v>39678</v>
      </c>
      <c r="B529" s="202">
        <v>677.15</v>
      </c>
      <c r="C529" s="202">
        <v>480.07</v>
      </c>
      <c r="D529" s="202">
        <v>446.52</v>
      </c>
    </row>
    <row r="530" spans="1:4">
      <c r="A530" s="205">
        <v>39671</v>
      </c>
      <c r="B530" s="202">
        <v>681.72</v>
      </c>
      <c r="C530" s="202">
        <v>485.75</v>
      </c>
      <c r="D530" s="202">
        <v>450.04</v>
      </c>
    </row>
    <row r="531" spans="1:4">
      <c r="A531" s="205">
        <v>39664</v>
      </c>
      <c r="B531" s="202">
        <v>715.32</v>
      </c>
      <c r="C531" s="202">
        <v>496.72</v>
      </c>
      <c r="D531" s="202">
        <v>452.86</v>
      </c>
    </row>
    <row r="532" spans="1:4">
      <c r="A532" s="205">
        <v>39657</v>
      </c>
      <c r="B532" s="202">
        <v>727.56</v>
      </c>
      <c r="C532" s="202">
        <v>497.94</v>
      </c>
      <c r="D532" s="202">
        <v>454.76</v>
      </c>
    </row>
    <row r="533" spans="1:4">
      <c r="A533" s="205">
        <v>39650</v>
      </c>
      <c r="B533" s="202">
        <v>755.52</v>
      </c>
      <c r="C533" s="202">
        <v>519.79</v>
      </c>
      <c r="D533" s="202">
        <v>448.76</v>
      </c>
    </row>
    <row r="534" spans="1:4">
      <c r="A534" s="205">
        <v>39643</v>
      </c>
      <c r="B534" s="202">
        <v>762.08</v>
      </c>
      <c r="C534" s="202">
        <v>527.49</v>
      </c>
      <c r="D534" s="202">
        <v>440.2</v>
      </c>
    </row>
    <row r="535" spans="1:4">
      <c r="A535" s="205">
        <v>39636</v>
      </c>
      <c r="B535" s="202">
        <v>773.06</v>
      </c>
      <c r="C535" s="202">
        <v>515.74</v>
      </c>
      <c r="D535" s="202">
        <v>432.86</v>
      </c>
    </row>
    <row r="536" spans="1:4">
      <c r="A536" s="205">
        <v>39629</v>
      </c>
      <c r="B536" s="202">
        <v>749.91</v>
      </c>
      <c r="C536" s="202">
        <v>484.74</v>
      </c>
      <c r="D536" s="202">
        <v>426.72</v>
      </c>
    </row>
    <row r="537" spans="1:4">
      <c r="A537" s="205">
        <v>39622</v>
      </c>
      <c r="B537" s="202">
        <v>756.49</v>
      </c>
      <c r="C537" s="202">
        <v>471.44</v>
      </c>
      <c r="D537" s="202">
        <v>423.56</v>
      </c>
    </row>
    <row r="538" spans="1:4">
      <c r="A538" s="205">
        <v>39615</v>
      </c>
      <c r="B538" s="202">
        <v>769.56</v>
      </c>
      <c r="C538" s="202">
        <v>468.88</v>
      </c>
      <c r="D538" s="202">
        <v>422.01</v>
      </c>
    </row>
    <row r="539" spans="1:4">
      <c r="A539" s="205">
        <v>39608</v>
      </c>
      <c r="B539" s="202">
        <v>723.66</v>
      </c>
      <c r="C539" s="202">
        <v>449.19</v>
      </c>
      <c r="D539" s="202">
        <v>419.18</v>
      </c>
    </row>
    <row r="540" spans="1:4">
      <c r="A540" s="205">
        <v>39601</v>
      </c>
      <c r="B540" s="202">
        <v>748.36</v>
      </c>
      <c r="C540" s="202">
        <v>448.08</v>
      </c>
      <c r="D540" s="202">
        <v>419.56</v>
      </c>
    </row>
    <row r="541" spans="1:4">
      <c r="A541" s="205">
        <v>39594</v>
      </c>
      <c r="B541" s="202">
        <v>748.25</v>
      </c>
      <c r="C541" s="202">
        <v>437.32</v>
      </c>
      <c r="D541" s="202">
        <v>418.02</v>
      </c>
    </row>
    <row r="542" spans="1:4">
      <c r="A542" s="205">
        <v>39587</v>
      </c>
      <c r="B542" s="202">
        <v>727.59</v>
      </c>
      <c r="C542" s="202">
        <v>425.77</v>
      </c>
      <c r="D542" s="202">
        <v>419.54</v>
      </c>
    </row>
    <row r="543" spans="1:4">
      <c r="A543" s="205">
        <v>39580</v>
      </c>
      <c r="B543" s="202">
        <v>696.47</v>
      </c>
      <c r="C543" s="202">
        <v>417.67</v>
      </c>
      <c r="D543" s="202">
        <v>417.93</v>
      </c>
    </row>
    <row r="544" spans="1:4">
      <c r="A544" s="205">
        <v>39573</v>
      </c>
      <c r="B544" s="202">
        <v>666.93</v>
      </c>
      <c r="C544" s="202">
        <v>401.67</v>
      </c>
      <c r="D544" s="202">
        <v>413.45</v>
      </c>
    </row>
    <row r="545" spans="1:4">
      <c r="A545" s="205">
        <v>39566</v>
      </c>
      <c r="B545" s="202">
        <v>656.05</v>
      </c>
      <c r="C545" s="202">
        <v>402.92</v>
      </c>
      <c r="D545" s="202">
        <v>412.75</v>
      </c>
    </row>
    <row r="546" spans="1:4">
      <c r="A546" s="205">
        <v>39559</v>
      </c>
      <c r="B546" s="202">
        <v>644.20000000000005</v>
      </c>
      <c r="C546" s="202">
        <v>397.72</v>
      </c>
      <c r="D546" s="202">
        <v>414.25</v>
      </c>
    </row>
    <row r="547" spans="1:4">
      <c r="A547" s="205">
        <v>39552</v>
      </c>
      <c r="B547" s="202">
        <v>635.59</v>
      </c>
      <c r="C547" s="202">
        <v>390.63</v>
      </c>
      <c r="D547" s="202">
        <v>412.94</v>
      </c>
    </row>
    <row r="548" spans="1:4">
      <c r="A548" s="205">
        <v>39545</v>
      </c>
      <c r="B548" s="202">
        <v>604.95000000000005</v>
      </c>
      <c r="C548" s="202">
        <v>381.2</v>
      </c>
      <c r="D548" s="202">
        <v>404.87</v>
      </c>
    </row>
    <row r="549" spans="1:4">
      <c r="A549" s="205">
        <v>39538</v>
      </c>
      <c r="B549" s="202">
        <v>604.16999999999996</v>
      </c>
      <c r="C549" s="202">
        <v>380.02</v>
      </c>
      <c r="D549" s="202">
        <v>401.84</v>
      </c>
    </row>
    <row r="550" spans="1:4">
      <c r="A550" s="205">
        <v>39524</v>
      </c>
      <c r="B550" s="202">
        <v>620.71</v>
      </c>
      <c r="C550" s="202">
        <v>382.02</v>
      </c>
      <c r="D550" s="202">
        <v>404.06</v>
      </c>
    </row>
    <row r="551" spans="1:4">
      <c r="A551" s="205">
        <v>39517</v>
      </c>
      <c r="B551" s="202">
        <v>611.91</v>
      </c>
      <c r="C551" s="202">
        <v>380.51</v>
      </c>
      <c r="D551" s="202">
        <v>405.15</v>
      </c>
    </row>
    <row r="552" spans="1:4">
      <c r="A552" s="205">
        <v>39510</v>
      </c>
      <c r="B552" s="202">
        <v>597.95000000000005</v>
      </c>
      <c r="C552" s="202">
        <v>376.74</v>
      </c>
      <c r="D552" s="202">
        <v>408.43</v>
      </c>
    </row>
    <row r="553" spans="1:4">
      <c r="A553" s="205">
        <v>39503</v>
      </c>
      <c r="B553" s="202">
        <v>602.16999999999996</v>
      </c>
      <c r="C553" s="202">
        <v>379.65</v>
      </c>
      <c r="D553" s="202">
        <v>410.56</v>
      </c>
    </row>
    <row r="554" spans="1:4">
      <c r="A554" s="205">
        <v>39496</v>
      </c>
      <c r="B554" s="202">
        <v>581.12</v>
      </c>
      <c r="C554" s="202">
        <v>380.8</v>
      </c>
      <c r="D554" s="202">
        <v>409.16</v>
      </c>
    </row>
    <row r="555" spans="1:4">
      <c r="A555" s="205">
        <v>39489</v>
      </c>
      <c r="B555" s="202">
        <v>547.16</v>
      </c>
      <c r="C555" s="202">
        <v>360.55</v>
      </c>
      <c r="D555" s="202">
        <v>406.07</v>
      </c>
    </row>
    <row r="556" spans="1:4">
      <c r="A556" s="205">
        <v>39482</v>
      </c>
      <c r="B556" s="202">
        <v>551.72</v>
      </c>
      <c r="C556" s="202">
        <v>367.47</v>
      </c>
      <c r="D556" s="202">
        <v>409.6</v>
      </c>
    </row>
    <row r="557" spans="1:4">
      <c r="A557" s="205">
        <v>39475</v>
      </c>
      <c r="B557" s="202">
        <v>547.03</v>
      </c>
      <c r="C557" s="202">
        <v>370.02</v>
      </c>
      <c r="D557" s="202">
        <v>407.06</v>
      </c>
    </row>
    <row r="558" spans="1:4">
      <c r="A558" s="205">
        <v>39468</v>
      </c>
      <c r="B558" s="202">
        <v>553.21</v>
      </c>
      <c r="C558" s="202">
        <v>372.88</v>
      </c>
      <c r="D558" s="202">
        <v>406.06</v>
      </c>
    </row>
    <row r="559" spans="1:4">
      <c r="A559" s="205">
        <v>39461</v>
      </c>
      <c r="B559" s="202">
        <v>568.62</v>
      </c>
      <c r="C559" s="202">
        <v>387.64</v>
      </c>
      <c r="D559" s="202">
        <v>409.43</v>
      </c>
    </row>
    <row r="560" spans="1:4">
      <c r="A560" s="205">
        <v>39454</v>
      </c>
      <c r="B560" s="202">
        <v>582.30999999999995</v>
      </c>
      <c r="C560" s="202">
        <v>403.75</v>
      </c>
      <c r="D560" s="202">
        <v>410.54</v>
      </c>
    </row>
    <row r="561" spans="1:4">
      <c r="A561" s="205">
        <v>39433</v>
      </c>
      <c r="B561" s="202">
        <v>562.20000000000005</v>
      </c>
      <c r="C561" s="202">
        <v>378.82</v>
      </c>
      <c r="D561" s="202">
        <v>421.59</v>
      </c>
    </row>
    <row r="562" spans="1:4">
      <c r="A562" s="205">
        <v>39426</v>
      </c>
      <c r="B562" s="202">
        <v>556.65</v>
      </c>
      <c r="C562" s="202">
        <v>371.21</v>
      </c>
      <c r="D562" s="202">
        <v>425.39</v>
      </c>
    </row>
    <row r="563" spans="1:4">
      <c r="A563" s="205">
        <v>39419</v>
      </c>
      <c r="B563" s="202">
        <v>577.27</v>
      </c>
      <c r="C563" s="202">
        <v>376.33</v>
      </c>
      <c r="D563" s="202">
        <v>423.14</v>
      </c>
    </row>
    <row r="564" spans="1:4">
      <c r="A564" s="205">
        <v>39412</v>
      </c>
      <c r="B564" s="202">
        <v>580.72</v>
      </c>
      <c r="C564" s="202">
        <v>382.24</v>
      </c>
      <c r="D564" s="202">
        <v>415.61</v>
      </c>
    </row>
    <row r="565" spans="1:4">
      <c r="A565" s="205">
        <v>39405</v>
      </c>
      <c r="B565" s="202">
        <v>565.62</v>
      </c>
      <c r="C565" s="202">
        <v>379.75</v>
      </c>
      <c r="D565" s="202">
        <v>413.26</v>
      </c>
    </row>
    <row r="566" spans="1:4">
      <c r="A566" s="205">
        <v>39398</v>
      </c>
      <c r="B566" s="202">
        <v>566.91</v>
      </c>
      <c r="C566" s="202">
        <v>379.66</v>
      </c>
      <c r="D566" s="202">
        <v>407.49</v>
      </c>
    </row>
    <row r="567" spans="1:4">
      <c r="A567" s="205">
        <v>39391</v>
      </c>
      <c r="B567" s="202">
        <v>541.02</v>
      </c>
      <c r="C567" s="202">
        <v>366.87</v>
      </c>
      <c r="D567" s="202">
        <v>403.64</v>
      </c>
    </row>
    <row r="568" spans="1:4">
      <c r="A568" s="205">
        <v>39384</v>
      </c>
      <c r="B568" s="202">
        <v>523.71</v>
      </c>
      <c r="C568" s="202">
        <v>352.02</v>
      </c>
      <c r="D568" s="202">
        <v>403.36</v>
      </c>
    </row>
    <row r="569" spans="1:4">
      <c r="A569" s="205">
        <v>39377</v>
      </c>
      <c r="B569" s="202">
        <v>512.02</v>
      </c>
      <c r="C569" s="202">
        <v>344.44</v>
      </c>
      <c r="D569" s="202">
        <v>395.48</v>
      </c>
    </row>
    <row r="570" spans="1:4">
      <c r="A570" s="205">
        <v>39370</v>
      </c>
      <c r="B570" s="202">
        <v>503.1</v>
      </c>
      <c r="C570" s="202">
        <v>337.57</v>
      </c>
      <c r="D570" s="202">
        <v>392.7</v>
      </c>
    </row>
    <row r="571" spans="1:4">
      <c r="A571" s="205">
        <v>39363</v>
      </c>
      <c r="B571" s="202">
        <v>500.98</v>
      </c>
      <c r="C571" s="202">
        <v>332.43</v>
      </c>
      <c r="D571" s="202">
        <v>390.04</v>
      </c>
    </row>
    <row r="572" spans="1:4">
      <c r="A572" s="205">
        <v>39356</v>
      </c>
      <c r="B572" s="202">
        <v>507.58</v>
      </c>
      <c r="C572" s="202">
        <v>330.74</v>
      </c>
      <c r="D572" s="202">
        <v>387.24</v>
      </c>
    </row>
    <row r="573" spans="1:4">
      <c r="A573" s="205">
        <v>39349</v>
      </c>
      <c r="B573" s="202">
        <v>510.91</v>
      </c>
      <c r="C573" s="202">
        <v>331.87</v>
      </c>
      <c r="D573" s="202">
        <v>385.93</v>
      </c>
    </row>
    <row r="574" spans="1:4">
      <c r="A574" s="205">
        <v>39342</v>
      </c>
      <c r="B574" s="202">
        <v>504.8</v>
      </c>
      <c r="C574" s="202">
        <v>326.72000000000003</v>
      </c>
      <c r="D574" s="202">
        <v>382.87</v>
      </c>
    </row>
    <row r="575" spans="1:4">
      <c r="A575" s="205">
        <v>39335</v>
      </c>
      <c r="B575" s="202">
        <v>490.14</v>
      </c>
      <c r="C575" s="202">
        <v>324.22000000000003</v>
      </c>
      <c r="D575" s="202">
        <v>379.57</v>
      </c>
    </row>
    <row r="576" spans="1:4">
      <c r="A576" s="205">
        <v>39328</v>
      </c>
      <c r="B576" s="202">
        <v>478.51</v>
      </c>
      <c r="C576" s="202">
        <v>320.8</v>
      </c>
      <c r="D576" s="202">
        <v>374.74</v>
      </c>
    </row>
    <row r="577" spans="1:4">
      <c r="A577" s="205">
        <v>39321</v>
      </c>
      <c r="B577" s="202">
        <v>472.9</v>
      </c>
      <c r="C577" s="202">
        <v>319.35000000000002</v>
      </c>
      <c r="D577" s="202">
        <v>371.72</v>
      </c>
    </row>
    <row r="578" spans="1:4">
      <c r="A578" s="205">
        <v>39314</v>
      </c>
      <c r="B578" s="202">
        <v>477.26</v>
      </c>
      <c r="C578" s="202">
        <v>326.54000000000002</v>
      </c>
      <c r="D578" s="202">
        <v>366.99</v>
      </c>
    </row>
    <row r="579" spans="1:4">
      <c r="A579" s="205">
        <v>39307</v>
      </c>
      <c r="B579" s="202">
        <v>474.35</v>
      </c>
      <c r="C579" s="202">
        <v>329.3</v>
      </c>
      <c r="D579" s="202">
        <v>355.79</v>
      </c>
    </row>
    <row r="580" spans="1:4">
      <c r="A580" s="205">
        <v>39300</v>
      </c>
      <c r="B580" s="202">
        <v>484.91</v>
      </c>
      <c r="C580" s="202">
        <v>331.62</v>
      </c>
      <c r="D580" s="202">
        <v>358.95</v>
      </c>
    </row>
    <row r="581" spans="1:4">
      <c r="A581" s="205">
        <v>39293</v>
      </c>
      <c r="B581" s="202">
        <v>481.32</v>
      </c>
      <c r="C581" s="202">
        <v>328.42</v>
      </c>
      <c r="D581" s="202">
        <v>357.71</v>
      </c>
    </row>
    <row r="582" spans="1:4">
      <c r="A582" s="205">
        <v>39286</v>
      </c>
      <c r="B582" s="202">
        <v>481.42</v>
      </c>
      <c r="C582" s="202">
        <v>327.39</v>
      </c>
      <c r="D582" s="202">
        <v>358.95</v>
      </c>
    </row>
    <row r="583" spans="1:4">
      <c r="A583" s="205">
        <v>39279</v>
      </c>
      <c r="B583" s="202">
        <v>483.51</v>
      </c>
      <c r="C583" s="202">
        <v>322.29000000000002</v>
      </c>
      <c r="D583" s="202">
        <v>360.61</v>
      </c>
    </row>
    <row r="584" spans="1:4">
      <c r="A584" s="205">
        <v>39272</v>
      </c>
      <c r="B584" s="202">
        <v>476.55</v>
      </c>
      <c r="C584" s="202">
        <v>321.37</v>
      </c>
      <c r="D584" s="202">
        <v>367.12</v>
      </c>
    </row>
    <row r="585" spans="1:4">
      <c r="A585" s="205">
        <v>39265</v>
      </c>
      <c r="B585" s="202">
        <v>472.97</v>
      </c>
      <c r="C585" s="202">
        <v>312.87</v>
      </c>
      <c r="D585" s="202">
        <v>358.48</v>
      </c>
    </row>
    <row r="586" spans="1:4">
      <c r="A586" s="205">
        <v>39258</v>
      </c>
      <c r="B586" s="202">
        <v>473.27</v>
      </c>
      <c r="C586" s="202">
        <v>309.07</v>
      </c>
      <c r="D586" s="202">
        <v>354.01</v>
      </c>
    </row>
    <row r="587" spans="1:4">
      <c r="A587" s="205">
        <v>39251</v>
      </c>
      <c r="B587" s="202">
        <v>467.72</v>
      </c>
      <c r="C587" s="202">
        <v>305</v>
      </c>
      <c r="D587" s="202">
        <v>350.52</v>
      </c>
    </row>
    <row r="588" spans="1:4">
      <c r="A588" s="205">
        <v>39244</v>
      </c>
      <c r="B588" s="202">
        <v>463.41</v>
      </c>
      <c r="C588" s="202">
        <v>305.99</v>
      </c>
      <c r="D588" s="202">
        <v>343.5</v>
      </c>
    </row>
    <row r="589" spans="1:4">
      <c r="A589" s="205">
        <v>39237</v>
      </c>
      <c r="B589" s="202">
        <v>457.88</v>
      </c>
      <c r="C589" s="202">
        <v>306.43</v>
      </c>
      <c r="D589" s="202">
        <v>340.98</v>
      </c>
    </row>
    <row r="590" spans="1:4">
      <c r="A590" s="205">
        <v>39230</v>
      </c>
      <c r="B590" s="202">
        <v>462.68</v>
      </c>
      <c r="C590" s="202">
        <v>309.7</v>
      </c>
      <c r="D590" s="202">
        <v>334.29</v>
      </c>
    </row>
    <row r="591" spans="1:4">
      <c r="A591" s="205">
        <v>39223</v>
      </c>
      <c r="B591" s="202">
        <v>457.7</v>
      </c>
      <c r="C591" s="202">
        <v>301.06</v>
      </c>
      <c r="D591" s="202">
        <v>334.86</v>
      </c>
    </row>
    <row r="592" spans="1:4">
      <c r="A592" s="205">
        <v>39216</v>
      </c>
      <c r="B592" s="202">
        <v>452.31</v>
      </c>
      <c r="C592" s="202">
        <v>295.69</v>
      </c>
      <c r="D592" s="202">
        <v>336.69</v>
      </c>
    </row>
    <row r="593" spans="1:4">
      <c r="A593" s="205">
        <v>39209</v>
      </c>
      <c r="B593" s="202">
        <v>456.01</v>
      </c>
      <c r="C593" s="202">
        <v>300.08</v>
      </c>
      <c r="D593" s="202">
        <v>336.03</v>
      </c>
    </row>
    <row r="594" spans="1:4">
      <c r="A594" s="205">
        <v>39202</v>
      </c>
      <c r="B594" s="202">
        <v>450.91</v>
      </c>
      <c r="C594" s="202">
        <v>294.45999999999998</v>
      </c>
      <c r="D594" s="202">
        <v>336.06</v>
      </c>
    </row>
    <row r="595" spans="1:4">
      <c r="A595" s="205">
        <v>39195</v>
      </c>
      <c r="B595" s="202">
        <v>447.53</v>
      </c>
      <c r="C595" s="202">
        <v>288.02999999999997</v>
      </c>
      <c r="D595" s="202">
        <v>341.07</v>
      </c>
    </row>
    <row r="596" spans="1:4">
      <c r="A596" s="205">
        <v>39188</v>
      </c>
      <c r="B596" s="202">
        <v>454.8</v>
      </c>
      <c r="C596" s="202">
        <v>286.45999999999998</v>
      </c>
      <c r="D596" s="202">
        <v>338.56</v>
      </c>
    </row>
    <row r="597" spans="1:4">
      <c r="A597" s="205">
        <v>39174</v>
      </c>
      <c r="B597" s="202">
        <v>444.41</v>
      </c>
      <c r="C597" s="202">
        <v>280.06</v>
      </c>
      <c r="D597" s="202">
        <v>332.14</v>
      </c>
    </row>
    <row r="598" spans="1:4">
      <c r="A598" s="205">
        <v>39167</v>
      </c>
      <c r="B598" s="202">
        <v>425.54</v>
      </c>
      <c r="C598" s="202">
        <v>266.62</v>
      </c>
      <c r="D598" s="202">
        <v>333.6</v>
      </c>
    </row>
    <row r="599" spans="1:4">
      <c r="A599" s="205">
        <v>39160</v>
      </c>
      <c r="B599" s="202">
        <v>426.98</v>
      </c>
      <c r="C599" s="202">
        <v>264.58</v>
      </c>
      <c r="D599" s="202">
        <v>335.82</v>
      </c>
    </row>
    <row r="600" spans="1:4">
      <c r="A600" s="205">
        <v>39153</v>
      </c>
      <c r="B600" s="202">
        <v>432.72</v>
      </c>
      <c r="C600" s="202">
        <v>265.89999999999998</v>
      </c>
      <c r="D600" s="202">
        <v>335.06</v>
      </c>
    </row>
    <row r="601" spans="1:4">
      <c r="A601" s="205">
        <v>39146</v>
      </c>
      <c r="B601" s="202">
        <v>431.11</v>
      </c>
      <c r="C601" s="202">
        <v>263.58</v>
      </c>
      <c r="D601" s="202">
        <v>334.48</v>
      </c>
    </row>
    <row r="602" spans="1:4">
      <c r="A602" s="205">
        <v>39139</v>
      </c>
      <c r="B602" s="202">
        <v>421.42</v>
      </c>
      <c r="C602" s="202">
        <v>258.04000000000002</v>
      </c>
      <c r="D602" s="202">
        <v>336.21</v>
      </c>
    </row>
    <row r="603" spans="1:4">
      <c r="A603" s="205">
        <v>39132</v>
      </c>
      <c r="B603" s="202">
        <v>418.64</v>
      </c>
      <c r="C603" s="202">
        <v>257.86</v>
      </c>
      <c r="D603" s="202">
        <v>336.53</v>
      </c>
    </row>
    <row r="604" spans="1:4">
      <c r="A604" s="205">
        <v>39125</v>
      </c>
      <c r="B604" s="202">
        <v>423.8</v>
      </c>
      <c r="C604" s="202">
        <v>259.22000000000003</v>
      </c>
      <c r="D604" s="202">
        <v>336.57</v>
      </c>
    </row>
    <row r="605" spans="1:4">
      <c r="A605" s="205">
        <v>39118</v>
      </c>
      <c r="B605" s="202">
        <v>416.4</v>
      </c>
      <c r="C605" s="202">
        <v>253.48</v>
      </c>
      <c r="D605" s="202">
        <v>339.46</v>
      </c>
    </row>
    <row r="606" spans="1:4">
      <c r="A606" s="205">
        <v>39111</v>
      </c>
      <c r="B606" s="202">
        <v>410.31</v>
      </c>
      <c r="C606" s="202">
        <v>247.64</v>
      </c>
      <c r="D606" s="202">
        <v>337.54</v>
      </c>
    </row>
    <row r="607" spans="1:4">
      <c r="A607" s="205">
        <v>39104</v>
      </c>
      <c r="B607" s="202">
        <v>399.57</v>
      </c>
      <c r="C607" s="202">
        <v>244.68</v>
      </c>
      <c r="D607" s="202">
        <v>344.55</v>
      </c>
    </row>
    <row r="608" spans="1:4">
      <c r="A608" s="205">
        <v>39097</v>
      </c>
      <c r="B608" s="202">
        <v>409.53</v>
      </c>
      <c r="C608" s="202">
        <v>253.03</v>
      </c>
      <c r="D608" s="202">
        <v>345.99</v>
      </c>
    </row>
    <row r="609" spans="1:4">
      <c r="A609" s="205">
        <v>39090</v>
      </c>
      <c r="B609" s="202">
        <v>418.68</v>
      </c>
      <c r="C609" s="202">
        <v>256.47000000000003</v>
      </c>
      <c r="D609" s="202">
        <v>348.01</v>
      </c>
    </row>
    <row r="610" spans="1:4">
      <c r="A610" s="205">
        <v>39069</v>
      </c>
      <c r="B610" s="202">
        <v>436.95</v>
      </c>
      <c r="C610" s="202">
        <v>264.54000000000002</v>
      </c>
      <c r="D610" s="202">
        <v>364.07</v>
      </c>
    </row>
    <row r="611" spans="1:4">
      <c r="A611" s="205">
        <v>39062</v>
      </c>
      <c r="B611" s="202">
        <v>440.48</v>
      </c>
      <c r="C611" s="202">
        <v>262.43</v>
      </c>
      <c r="D611" s="202">
        <v>368.03</v>
      </c>
    </row>
    <row r="612" spans="1:4">
      <c r="A612" s="205">
        <v>39055</v>
      </c>
      <c r="B612" s="202">
        <v>445.83</v>
      </c>
      <c r="C612" s="202">
        <v>268.01</v>
      </c>
      <c r="D612" s="202">
        <v>371.33</v>
      </c>
    </row>
    <row r="613" spans="1:4">
      <c r="A613" s="205">
        <v>39048</v>
      </c>
      <c r="B613" s="202">
        <v>437.65</v>
      </c>
      <c r="C613" s="202">
        <v>267.70999999999998</v>
      </c>
      <c r="D613" s="202">
        <v>375.44</v>
      </c>
    </row>
    <row r="614" spans="1:4">
      <c r="A614" s="205">
        <v>39041</v>
      </c>
      <c r="B614" s="202">
        <v>442.15</v>
      </c>
      <c r="C614" s="202">
        <v>270.24</v>
      </c>
      <c r="D614" s="202">
        <v>378.37</v>
      </c>
    </row>
    <row r="615" spans="1:4">
      <c r="A615" s="205">
        <v>39034</v>
      </c>
      <c r="B615" s="202">
        <v>447.98</v>
      </c>
      <c r="C615" s="202">
        <v>272.02</v>
      </c>
      <c r="D615" s="202">
        <v>377.57</v>
      </c>
    </row>
    <row r="616" spans="1:4">
      <c r="A616" s="205">
        <v>39027</v>
      </c>
      <c r="B616" s="202">
        <v>443.53</v>
      </c>
      <c r="C616" s="202">
        <v>267.61</v>
      </c>
      <c r="D616" s="202">
        <v>375.67</v>
      </c>
    </row>
    <row r="617" spans="1:4">
      <c r="A617" s="205">
        <v>39020</v>
      </c>
      <c r="B617" s="202">
        <v>456.14</v>
      </c>
      <c r="C617" s="202">
        <v>275.43</v>
      </c>
      <c r="D617" s="202">
        <v>372.08</v>
      </c>
    </row>
    <row r="618" spans="1:4">
      <c r="A618" s="205">
        <v>39013</v>
      </c>
      <c r="B618" s="202">
        <v>459.67</v>
      </c>
      <c r="C618" s="202">
        <v>273.3</v>
      </c>
      <c r="D618" s="202">
        <v>368.21</v>
      </c>
    </row>
    <row r="619" spans="1:4">
      <c r="A619" s="205">
        <v>39006</v>
      </c>
      <c r="B619" s="202">
        <v>461.16</v>
      </c>
      <c r="C619" s="202">
        <v>273.44</v>
      </c>
      <c r="D619" s="202">
        <v>363.28</v>
      </c>
    </row>
    <row r="620" spans="1:4">
      <c r="A620" s="205">
        <v>38999</v>
      </c>
      <c r="B620" s="202">
        <v>460.41</v>
      </c>
      <c r="C620" s="202">
        <v>269.55</v>
      </c>
      <c r="D620" s="202">
        <v>361.11</v>
      </c>
    </row>
    <row r="621" spans="1:4">
      <c r="A621" s="205">
        <v>38992</v>
      </c>
      <c r="B621" s="202">
        <v>467.19</v>
      </c>
      <c r="C621" s="202">
        <v>277.89</v>
      </c>
      <c r="D621" s="202">
        <v>359.37</v>
      </c>
    </row>
    <row r="622" spans="1:4">
      <c r="A622" s="205">
        <v>38985</v>
      </c>
      <c r="B622" s="202">
        <v>465.06</v>
      </c>
      <c r="C622" s="202">
        <v>280.95999999999998</v>
      </c>
      <c r="D622" s="202">
        <v>367.7</v>
      </c>
    </row>
    <row r="623" spans="1:4">
      <c r="A623" s="205">
        <v>38978</v>
      </c>
      <c r="B623" s="202">
        <v>474.35</v>
      </c>
      <c r="C623" s="202">
        <v>296.10000000000002</v>
      </c>
      <c r="D623" s="202">
        <v>361.66</v>
      </c>
    </row>
    <row r="624" spans="1:4">
      <c r="A624" s="205">
        <v>38971</v>
      </c>
      <c r="B624" s="202">
        <v>498.06</v>
      </c>
      <c r="C624" s="202">
        <v>303.52</v>
      </c>
      <c r="D624" s="202">
        <v>368.53</v>
      </c>
    </row>
    <row r="625" spans="1:4">
      <c r="A625" s="205">
        <v>38964</v>
      </c>
      <c r="B625" s="202">
        <v>512.07000000000005</v>
      </c>
      <c r="C625" s="202">
        <v>311.55</v>
      </c>
      <c r="D625" s="202">
        <v>359.4</v>
      </c>
    </row>
    <row r="626" spans="1:4">
      <c r="A626" s="205">
        <v>38957</v>
      </c>
      <c r="B626" s="202">
        <v>511.2</v>
      </c>
      <c r="C626" s="202">
        <v>321.08</v>
      </c>
      <c r="D626" s="202">
        <v>359.5</v>
      </c>
    </row>
    <row r="627" spans="1:4">
      <c r="A627" s="205">
        <v>38950</v>
      </c>
      <c r="B627" s="202">
        <v>507.68</v>
      </c>
      <c r="C627" s="202">
        <v>324.76</v>
      </c>
      <c r="D627" s="202">
        <v>358.48</v>
      </c>
    </row>
    <row r="628" spans="1:4">
      <c r="A628" s="205">
        <v>38943</v>
      </c>
      <c r="B628" s="202">
        <v>517.39</v>
      </c>
      <c r="C628" s="202">
        <v>332.86</v>
      </c>
      <c r="D628" s="202">
        <v>360.45</v>
      </c>
    </row>
    <row r="629" spans="1:4">
      <c r="A629" s="205">
        <v>38936</v>
      </c>
      <c r="B629" s="202">
        <v>513.96</v>
      </c>
      <c r="C629" s="202">
        <v>332.9</v>
      </c>
      <c r="D629" s="202">
        <v>355.64</v>
      </c>
    </row>
    <row r="630" spans="1:4">
      <c r="A630" s="205">
        <v>38929</v>
      </c>
      <c r="B630" s="202">
        <v>503.34</v>
      </c>
      <c r="C630" s="202">
        <v>327.58999999999997</v>
      </c>
      <c r="D630" s="202">
        <v>348.07</v>
      </c>
    </row>
    <row r="631" spans="1:4">
      <c r="A631" s="205">
        <v>38922</v>
      </c>
      <c r="B631" s="202">
        <v>506.4</v>
      </c>
      <c r="C631" s="202">
        <v>325.44</v>
      </c>
      <c r="D631" s="202">
        <v>340.94</v>
      </c>
    </row>
    <row r="632" spans="1:4">
      <c r="A632" s="205">
        <v>38915</v>
      </c>
      <c r="B632" s="202">
        <v>510.1</v>
      </c>
      <c r="C632" s="202">
        <v>325.89999999999998</v>
      </c>
      <c r="D632" s="202">
        <v>337.99</v>
      </c>
    </row>
    <row r="633" spans="1:4">
      <c r="A633" s="205">
        <v>38908</v>
      </c>
      <c r="B633" s="202">
        <v>505.78</v>
      </c>
      <c r="C633" s="202">
        <v>317.36</v>
      </c>
      <c r="D633" s="202">
        <v>334.59</v>
      </c>
    </row>
    <row r="634" spans="1:4">
      <c r="A634" s="205">
        <v>38901</v>
      </c>
      <c r="B634" s="202">
        <v>503.24</v>
      </c>
      <c r="C634" s="202">
        <v>316.66000000000003</v>
      </c>
      <c r="D634" s="202">
        <v>334.2</v>
      </c>
    </row>
    <row r="635" spans="1:4">
      <c r="A635" s="205">
        <v>38894</v>
      </c>
      <c r="B635" s="202">
        <v>497.39</v>
      </c>
      <c r="C635" s="202">
        <v>313.93</v>
      </c>
      <c r="D635" s="202">
        <v>331.61</v>
      </c>
    </row>
    <row r="636" spans="1:4">
      <c r="A636" s="205">
        <v>38887</v>
      </c>
      <c r="B636" s="202">
        <v>497.52</v>
      </c>
      <c r="C636" s="202">
        <v>314.35000000000002</v>
      </c>
      <c r="D636" s="202">
        <v>332.79</v>
      </c>
    </row>
    <row r="637" spans="1:4">
      <c r="A637" s="205">
        <v>38880</v>
      </c>
      <c r="B637" s="202">
        <v>498.81</v>
      </c>
      <c r="C637" s="202">
        <v>316.7</v>
      </c>
      <c r="D637" s="202">
        <v>336.5</v>
      </c>
    </row>
    <row r="638" spans="1:4">
      <c r="A638" s="205">
        <v>38873</v>
      </c>
      <c r="B638" s="202">
        <v>498.4</v>
      </c>
      <c r="C638" s="202">
        <v>321.23</v>
      </c>
      <c r="D638" s="202">
        <v>337.49</v>
      </c>
    </row>
    <row r="639" spans="1:4">
      <c r="A639" s="205">
        <v>38866</v>
      </c>
      <c r="B639" s="202">
        <v>498.67</v>
      </c>
      <c r="C639" s="202">
        <v>320.85000000000002</v>
      </c>
      <c r="D639" s="202">
        <v>340.06</v>
      </c>
    </row>
    <row r="640" spans="1:4">
      <c r="A640" s="205">
        <v>38859</v>
      </c>
      <c r="B640" s="202">
        <v>496.58</v>
      </c>
      <c r="C640" s="202">
        <v>319.88</v>
      </c>
      <c r="D640" s="202">
        <v>340.56</v>
      </c>
    </row>
    <row r="641" spans="1:4">
      <c r="A641" s="205">
        <v>38852</v>
      </c>
      <c r="B641" s="202">
        <v>509.24</v>
      </c>
      <c r="C641" s="202">
        <v>323.64</v>
      </c>
      <c r="D641" s="202">
        <v>343.76</v>
      </c>
    </row>
    <row r="642" spans="1:4">
      <c r="A642" s="205">
        <v>38845</v>
      </c>
      <c r="B642" s="202">
        <v>507.55</v>
      </c>
      <c r="C642" s="202">
        <v>325.33999999999997</v>
      </c>
      <c r="D642" s="202">
        <v>349.01</v>
      </c>
    </row>
    <row r="643" spans="1:4">
      <c r="A643" s="205">
        <v>38838</v>
      </c>
      <c r="B643" s="202">
        <v>507.39</v>
      </c>
      <c r="C643" s="202">
        <v>331.9</v>
      </c>
      <c r="D643" s="202">
        <v>349.45</v>
      </c>
    </row>
    <row r="644" spans="1:4">
      <c r="A644" s="205">
        <v>38831</v>
      </c>
      <c r="B644" s="202">
        <v>510.59</v>
      </c>
      <c r="C644" s="202">
        <v>334.5</v>
      </c>
      <c r="D644" s="202">
        <v>350.88</v>
      </c>
    </row>
    <row r="645" spans="1:4">
      <c r="A645" s="205">
        <v>38817</v>
      </c>
      <c r="B645" s="202">
        <v>485.16</v>
      </c>
      <c r="C645" s="202">
        <v>326.93</v>
      </c>
      <c r="D645" s="202">
        <v>349.96</v>
      </c>
    </row>
    <row r="646" spans="1:4">
      <c r="A646" s="205">
        <v>38810</v>
      </c>
      <c r="B646" s="202">
        <v>486.15</v>
      </c>
      <c r="C646" s="202">
        <v>326.85000000000002</v>
      </c>
      <c r="D646" s="202">
        <v>359.68</v>
      </c>
    </row>
    <row r="647" spans="1:4">
      <c r="A647" s="205">
        <v>38803</v>
      </c>
      <c r="B647" s="202">
        <v>475.75</v>
      </c>
      <c r="C647" s="202">
        <v>326.22000000000003</v>
      </c>
      <c r="D647" s="202">
        <v>365.38</v>
      </c>
    </row>
    <row r="648" spans="1:4">
      <c r="A648" s="205">
        <v>38796</v>
      </c>
      <c r="B648" s="202">
        <v>477.67</v>
      </c>
      <c r="C648" s="202">
        <v>328.42</v>
      </c>
      <c r="D648" s="202">
        <v>368.25</v>
      </c>
    </row>
    <row r="649" spans="1:4">
      <c r="A649" s="205">
        <v>38789</v>
      </c>
      <c r="B649" s="202">
        <v>471.61</v>
      </c>
      <c r="C649" s="202">
        <v>327.11</v>
      </c>
      <c r="D649" s="202">
        <v>369.11</v>
      </c>
    </row>
    <row r="650" spans="1:4">
      <c r="A650" s="205">
        <v>38782</v>
      </c>
      <c r="B650" s="202">
        <v>477.48</v>
      </c>
      <c r="C650" s="202">
        <v>335.42</v>
      </c>
      <c r="D650" s="202">
        <v>377.01</v>
      </c>
    </row>
    <row r="651" spans="1:4">
      <c r="A651" s="205">
        <v>38775</v>
      </c>
      <c r="B651" s="202">
        <v>464.82</v>
      </c>
      <c r="C651" s="202">
        <v>336.81</v>
      </c>
      <c r="D651" s="202">
        <v>379.22</v>
      </c>
    </row>
    <row r="652" spans="1:4">
      <c r="A652" s="205">
        <v>38768</v>
      </c>
      <c r="B652" s="202">
        <v>462.33</v>
      </c>
      <c r="C652" s="202">
        <v>331.02</v>
      </c>
      <c r="D652" s="202">
        <v>381.34</v>
      </c>
    </row>
    <row r="653" spans="1:4">
      <c r="A653" s="205">
        <v>38761</v>
      </c>
      <c r="B653" s="202">
        <v>466.81</v>
      </c>
      <c r="C653" s="202">
        <v>332.71</v>
      </c>
      <c r="D653" s="202">
        <v>381.96</v>
      </c>
    </row>
    <row r="654" spans="1:4">
      <c r="A654" s="205">
        <v>38754</v>
      </c>
      <c r="B654" s="202">
        <v>475.36</v>
      </c>
      <c r="C654" s="202">
        <v>332.57</v>
      </c>
      <c r="D654" s="202">
        <v>380.15</v>
      </c>
    </row>
    <row r="655" spans="1:4">
      <c r="A655" s="205">
        <v>38747</v>
      </c>
      <c r="B655" s="202">
        <v>471.59</v>
      </c>
      <c r="C655" s="202">
        <v>325.02999999999997</v>
      </c>
      <c r="D655" s="202">
        <v>381.67</v>
      </c>
    </row>
    <row r="656" spans="1:4">
      <c r="A656" s="205">
        <v>38740</v>
      </c>
      <c r="B656" s="202">
        <v>463.97</v>
      </c>
      <c r="C656" s="202">
        <v>322.47000000000003</v>
      </c>
      <c r="D656" s="202">
        <v>379.01</v>
      </c>
    </row>
    <row r="657" spans="1:4">
      <c r="A657" s="205">
        <v>38733</v>
      </c>
      <c r="B657" s="202">
        <v>456.62</v>
      </c>
      <c r="C657" s="202">
        <v>315.58</v>
      </c>
      <c r="D657" s="202">
        <v>380.17</v>
      </c>
    </row>
    <row r="658" spans="1:4">
      <c r="A658" s="205">
        <v>38726</v>
      </c>
      <c r="B658" s="202">
        <v>459.99</v>
      </c>
      <c r="C658" s="202">
        <v>315.24</v>
      </c>
      <c r="D658" s="202">
        <v>377.98</v>
      </c>
    </row>
    <row r="659" spans="1:4">
      <c r="A659" s="205">
        <v>38705</v>
      </c>
      <c r="B659" s="202">
        <v>460.77</v>
      </c>
      <c r="C659" s="202">
        <v>315.2</v>
      </c>
      <c r="D659" s="202">
        <v>370.69</v>
      </c>
    </row>
    <row r="660" spans="1:4">
      <c r="A660" s="205">
        <v>38698</v>
      </c>
      <c r="B660" s="202">
        <v>455.61</v>
      </c>
      <c r="C660" s="202">
        <v>308.39999999999998</v>
      </c>
      <c r="D660" s="202">
        <v>372.48</v>
      </c>
    </row>
    <row r="661" spans="1:4">
      <c r="A661" s="205">
        <v>38691</v>
      </c>
      <c r="B661" s="202">
        <v>452.93</v>
      </c>
      <c r="C661" s="202">
        <v>308.27999999999997</v>
      </c>
      <c r="D661" s="202">
        <v>372.11</v>
      </c>
    </row>
    <row r="662" spans="1:4">
      <c r="A662" s="205">
        <v>38684</v>
      </c>
      <c r="B662" s="202">
        <v>454.31</v>
      </c>
      <c r="C662" s="202">
        <v>308.27</v>
      </c>
      <c r="D662" s="202">
        <v>370.02</v>
      </c>
    </row>
    <row r="663" spans="1:4">
      <c r="A663" s="205">
        <v>38677</v>
      </c>
      <c r="B663" s="202">
        <v>460.11</v>
      </c>
      <c r="C663" s="202">
        <v>310.68</v>
      </c>
      <c r="D663" s="202">
        <v>365.63</v>
      </c>
    </row>
    <row r="664" spans="1:4">
      <c r="A664" s="205">
        <v>38670</v>
      </c>
      <c r="B664" s="202">
        <v>466.04</v>
      </c>
      <c r="C664" s="202">
        <v>311.66000000000003</v>
      </c>
      <c r="D664" s="202">
        <v>362.35</v>
      </c>
    </row>
    <row r="665" spans="1:4">
      <c r="A665" s="205">
        <v>38663</v>
      </c>
      <c r="B665" s="202">
        <v>471.89</v>
      </c>
      <c r="C665" s="202">
        <v>321.73</v>
      </c>
      <c r="D665" s="202">
        <v>361.08</v>
      </c>
    </row>
    <row r="666" spans="1:4">
      <c r="A666" s="205">
        <v>38649</v>
      </c>
      <c r="B666" s="202">
        <v>493.64</v>
      </c>
      <c r="C666" s="202">
        <v>323.02</v>
      </c>
      <c r="D666" s="202">
        <v>360.92</v>
      </c>
    </row>
    <row r="667" spans="1:4">
      <c r="A667" s="205">
        <v>38642</v>
      </c>
      <c r="B667" s="202">
        <v>506.34</v>
      </c>
      <c r="C667" s="202">
        <v>326.47000000000003</v>
      </c>
      <c r="D667" s="202">
        <v>356.82</v>
      </c>
    </row>
    <row r="668" spans="1:4">
      <c r="A668" s="205">
        <v>38635</v>
      </c>
      <c r="B668" s="202">
        <v>512.1</v>
      </c>
      <c r="C668" s="202">
        <v>324.02</v>
      </c>
      <c r="D668" s="202">
        <v>348.67</v>
      </c>
    </row>
    <row r="669" spans="1:4">
      <c r="A669" s="205">
        <v>38628</v>
      </c>
      <c r="B669" s="202">
        <v>523.08000000000004</v>
      </c>
      <c r="C669" s="202">
        <v>328.84</v>
      </c>
      <c r="D669" s="202">
        <v>333.62</v>
      </c>
    </row>
    <row r="670" spans="1:4">
      <c r="A670" s="205">
        <v>38621</v>
      </c>
      <c r="B670" s="202">
        <v>507.8</v>
      </c>
      <c r="C670" s="202">
        <v>325.55</v>
      </c>
      <c r="D670" s="202">
        <v>325.39999999999998</v>
      </c>
    </row>
    <row r="671" spans="1:4">
      <c r="A671" s="205">
        <v>38614</v>
      </c>
      <c r="B671" s="202">
        <v>494.04</v>
      </c>
      <c r="C671" s="202">
        <v>312.38</v>
      </c>
      <c r="D671" s="202">
        <v>321.75</v>
      </c>
    </row>
    <row r="672" spans="1:4">
      <c r="A672" s="205">
        <v>38607</v>
      </c>
      <c r="B672" s="202">
        <v>503.81</v>
      </c>
      <c r="C672" s="202">
        <v>303.67</v>
      </c>
      <c r="D672" s="202">
        <v>315.87</v>
      </c>
    </row>
    <row r="673" spans="1:4">
      <c r="A673" s="205">
        <v>38600</v>
      </c>
      <c r="B673" s="202">
        <v>523.59</v>
      </c>
      <c r="C673" s="202">
        <v>307.72000000000003</v>
      </c>
      <c r="D673" s="202">
        <v>307.61</v>
      </c>
    </row>
    <row r="674" spans="1:4">
      <c r="A674" s="205">
        <v>38593</v>
      </c>
      <c r="B674" s="202">
        <v>491.17</v>
      </c>
      <c r="C674" s="202">
        <v>292.19</v>
      </c>
      <c r="D674" s="202">
        <v>300.08999999999997</v>
      </c>
    </row>
    <row r="675" spans="1:4">
      <c r="A675" s="205">
        <v>38586</v>
      </c>
      <c r="B675" s="202">
        <v>473.83</v>
      </c>
      <c r="C675" s="202">
        <v>289.41000000000003</v>
      </c>
      <c r="D675" s="202">
        <v>299.51</v>
      </c>
    </row>
    <row r="676" spans="1:4">
      <c r="A676" s="205">
        <v>38579</v>
      </c>
      <c r="B676" s="202">
        <v>451.31</v>
      </c>
      <c r="C676" s="202">
        <v>283.85000000000002</v>
      </c>
      <c r="D676" s="202">
        <v>293.02999999999997</v>
      </c>
    </row>
    <row r="677" spans="1:4">
      <c r="A677" s="205">
        <v>38572</v>
      </c>
      <c r="B677" s="202">
        <v>444.1</v>
      </c>
      <c r="C677" s="202">
        <v>278.14999999999998</v>
      </c>
      <c r="D677" s="202">
        <v>293.04000000000002</v>
      </c>
    </row>
    <row r="678" spans="1:4">
      <c r="A678" s="205">
        <v>38565</v>
      </c>
      <c r="B678" s="202">
        <v>442.15</v>
      </c>
      <c r="C678" s="202">
        <v>278.08</v>
      </c>
      <c r="D678" s="202">
        <v>284.58999999999997</v>
      </c>
    </row>
    <row r="679" spans="1:4">
      <c r="A679" s="205">
        <v>38558</v>
      </c>
      <c r="B679" s="202">
        <v>440.26</v>
      </c>
      <c r="C679" s="202">
        <v>276.44</v>
      </c>
      <c r="D679" s="202">
        <v>283.45</v>
      </c>
    </row>
    <row r="680" spans="1:4">
      <c r="A680" s="205">
        <v>38551</v>
      </c>
      <c r="B680" s="202">
        <v>453.67</v>
      </c>
      <c r="C680" s="202">
        <v>278.13</v>
      </c>
      <c r="D680" s="202">
        <v>289.18</v>
      </c>
    </row>
    <row r="681" spans="1:4">
      <c r="A681" s="205">
        <v>38544</v>
      </c>
      <c r="B681" s="202">
        <v>462.17</v>
      </c>
      <c r="C681" s="202">
        <v>281.89</v>
      </c>
      <c r="D681" s="202">
        <v>286.55</v>
      </c>
    </row>
    <row r="682" spans="1:4">
      <c r="A682" s="205">
        <v>38537</v>
      </c>
      <c r="B682" s="202">
        <v>434.58</v>
      </c>
      <c r="C682" s="202">
        <v>271.89</v>
      </c>
      <c r="D682" s="202">
        <v>287.73</v>
      </c>
    </row>
    <row r="683" spans="1:4">
      <c r="A683" s="205">
        <v>38530</v>
      </c>
      <c r="B683" s="202">
        <v>432.46</v>
      </c>
      <c r="C683" s="202">
        <v>272</v>
      </c>
      <c r="D683" s="202">
        <v>285.12</v>
      </c>
    </row>
    <row r="684" spans="1:4">
      <c r="A684" s="205">
        <v>38523</v>
      </c>
      <c r="B684" s="202">
        <v>429.13</v>
      </c>
      <c r="C684" s="202">
        <v>262.45</v>
      </c>
      <c r="D684" s="202">
        <v>283.45</v>
      </c>
    </row>
    <row r="685" spans="1:4">
      <c r="A685" s="205">
        <v>38516</v>
      </c>
      <c r="B685" s="202">
        <v>415.2</v>
      </c>
      <c r="C685" s="202">
        <v>249.49</v>
      </c>
      <c r="D685" s="202">
        <v>285.12</v>
      </c>
    </row>
    <row r="686" spans="1:4">
      <c r="A686" s="205">
        <v>38509</v>
      </c>
      <c r="B686" s="202">
        <v>402.14</v>
      </c>
      <c r="C686" s="202">
        <v>247.13</v>
      </c>
      <c r="D686" s="202">
        <v>281.14999999999998</v>
      </c>
    </row>
    <row r="687" spans="1:4">
      <c r="A687" s="205">
        <v>38502</v>
      </c>
      <c r="B687" s="202">
        <v>373.86</v>
      </c>
      <c r="C687" s="202">
        <v>243.5</v>
      </c>
      <c r="D687" s="202">
        <v>279.25</v>
      </c>
    </row>
    <row r="688" spans="1:4">
      <c r="A688" s="205">
        <v>38495</v>
      </c>
      <c r="B688" s="202">
        <v>368.17</v>
      </c>
      <c r="C688" s="202">
        <v>245.19</v>
      </c>
      <c r="D688" s="202">
        <v>277.49</v>
      </c>
    </row>
    <row r="689" spans="1:4">
      <c r="A689" s="205">
        <v>38488</v>
      </c>
      <c r="B689" s="202">
        <v>375.55</v>
      </c>
      <c r="C689" s="202">
        <v>244.18</v>
      </c>
      <c r="D689" s="202">
        <v>277.85000000000002</v>
      </c>
    </row>
    <row r="690" spans="1:4">
      <c r="A690" s="205">
        <v>38481</v>
      </c>
      <c r="B690" s="202">
        <v>380.57</v>
      </c>
      <c r="C690" s="202">
        <v>237.94</v>
      </c>
      <c r="D690" s="202">
        <v>279.63</v>
      </c>
    </row>
    <row r="691" spans="1:4">
      <c r="A691" s="205">
        <v>38474</v>
      </c>
      <c r="B691" s="202">
        <v>387.36</v>
      </c>
      <c r="C691" s="202">
        <v>247.21</v>
      </c>
      <c r="D691" s="202">
        <v>276.48</v>
      </c>
    </row>
    <row r="692" spans="1:4">
      <c r="A692" s="205">
        <v>38467</v>
      </c>
      <c r="B692" s="202">
        <v>387.24</v>
      </c>
      <c r="C692" s="202">
        <v>248.46</v>
      </c>
      <c r="D692" s="202">
        <v>278.60000000000002</v>
      </c>
    </row>
    <row r="693" spans="1:4">
      <c r="A693" s="205">
        <v>38460</v>
      </c>
      <c r="B693" s="202">
        <v>390</v>
      </c>
      <c r="C693" s="202">
        <v>244.81</v>
      </c>
      <c r="D693" s="202">
        <v>279.81</v>
      </c>
    </row>
    <row r="694" spans="1:4">
      <c r="A694" s="205">
        <v>38453</v>
      </c>
      <c r="B694" s="202">
        <v>408</v>
      </c>
      <c r="C694" s="202">
        <v>249.99</v>
      </c>
      <c r="D694" s="202">
        <v>281.25</v>
      </c>
    </row>
    <row r="695" spans="1:4">
      <c r="A695" s="205">
        <v>38446</v>
      </c>
      <c r="B695" s="202">
        <v>398.17</v>
      </c>
      <c r="C695" s="202">
        <v>237.33</v>
      </c>
      <c r="D695" s="202">
        <v>284.70999999999998</v>
      </c>
    </row>
    <row r="696" spans="1:4">
      <c r="A696" s="205">
        <v>38432</v>
      </c>
      <c r="B696" s="202">
        <v>388.64</v>
      </c>
      <c r="C696" s="202">
        <v>226.67</v>
      </c>
      <c r="D696" s="202">
        <v>285.42</v>
      </c>
    </row>
    <row r="697" spans="1:4">
      <c r="A697" s="205">
        <v>38425</v>
      </c>
      <c r="B697" s="202">
        <v>382.9</v>
      </c>
      <c r="C697" s="202">
        <v>220.74</v>
      </c>
      <c r="D697" s="202">
        <v>289.08</v>
      </c>
    </row>
    <row r="698" spans="1:4">
      <c r="A698" s="205">
        <v>38418</v>
      </c>
      <c r="B698" s="202">
        <v>382.07</v>
      </c>
      <c r="C698" s="202">
        <v>213.57</v>
      </c>
      <c r="D698" s="202">
        <v>291.33999999999997</v>
      </c>
    </row>
    <row r="699" spans="1:4">
      <c r="A699" s="205">
        <v>38411</v>
      </c>
      <c r="B699" s="202">
        <v>358.94</v>
      </c>
      <c r="C699" s="202">
        <v>208.14</v>
      </c>
      <c r="D699" s="202">
        <v>290.19</v>
      </c>
    </row>
    <row r="700" spans="1:4">
      <c r="A700" s="205">
        <v>38404</v>
      </c>
      <c r="B700" s="202">
        <v>338.3</v>
      </c>
      <c r="C700" s="202">
        <v>200.23</v>
      </c>
      <c r="D700" s="202">
        <v>288.7</v>
      </c>
    </row>
    <row r="701" spans="1:4">
      <c r="A701" s="205">
        <v>38397</v>
      </c>
      <c r="B701" s="202">
        <v>333.97</v>
      </c>
      <c r="C701" s="202">
        <v>199.73</v>
      </c>
      <c r="D701" s="202">
        <v>295.35000000000002</v>
      </c>
    </row>
    <row r="702" spans="1:4">
      <c r="A702" s="205">
        <v>38390</v>
      </c>
      <c r="B702" s="202">
        <v>334.21</v>
      </c>
      <c r="C702" s="202">
        <v>202.15</v>
      </c>
      <c r="D702" s="202">
        <v>296.12</v>
      </c>
    </row>
    <row r="703" spans="1:4">
      <c r="A703" s="205">
        <v>38383</v>
      </c>
      <c r="B703" s="202">
        <v>341.65</v>
      </c>
      <c r="C703" s="202">
        <v>197.89</v>
      </c>
      <c r="D703" s="202">
        <v>297.58</v>
      </c>
    </row>
    <row r="704" spans="1:4">
      <c r="A704" s="205">
        <v>38376</v>
      </c>
      <c r="B704" s="202">
        <v>329.41</v>
      </c>
      <c r="C704" s="202">
        <v>194.25</v>
      </c>
      <c r="D704" s="202">
        <v>297.01</v>
      </c>
    </row>
    <row r="705" spans="1:4">
      <c r="A705" s="205">
        <v>38369</v>
      </c>
      <c r="B705" s="202">
        <v>323.89999999999998</v>
      </c>
      <c r="C705" s="202">
        <v>191.18</v>
      </c>
      <c r="D705" s="202">
        <v>300.27999999999997</v>
      </c>
    </row>
    <row r="706" spans="1:4">
      <c r="A706" s="205">
        <v>38362</v>
      </c>
      <c r="B706" s="202">
        <v>319.49</v>
      </c>
      <c r="C706" s="202">
        <v>183.31</v>
      </c>
      <c r="D706" s="202">
        <v>301.61</v>
      </c>
    </row>
    <row r="707" spans="1:4">
      <c r="A707" s="205">
        <v>38355</v>
      </c>
      <c r="B707" s="202">
        <v>324.42</v>
      </c>
      <c r="C707" s="202">
        <v>182.2</v>
      </c>
      <c r="D707" s="202">
        <v>306.24</v>
      </c>
    </row>
  </sheetData>
  <sheetProtection algorithmName="SHA-512" hashValue="OLaMaSF4lgqg+VZPlJmWnVzQsKm772QIz3efvbRwff81JV4syDKO6HlM1+f/gOqxpfOzIP2lSlCoKoKglsyaiA==" saltValue="6rw0SvLDhCJyY/pwErMKsw==" spinCount="100000"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2:ED46"/>
  <sheetViews>
    <sheetView topLeftCell="A7" zoomScale="70" zoomScaleNormal="70" workbookViewId="0">
      <selection activeCell="B11" sqref="B11"/>
    </sheetView>
  </sheetViews>
  <sheetFormatPr baseColWidth="10" defaultColWidth="11.42578125" defaultRowHeight="15"/>
  <cols>
    <col min="1" max="1" width="66.85546875" customWidth="1"/>
    <col min="2" max="2" width="16.85546875" bestFit="1" customWidth="1"/>
  </cols>
  <sheetData>
    <row r="2" spans="1:134" ht="15.75" thickBot="1">
      <c r="A2" s="167"/>
      <c r="B2" s="167"/>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row>
    <row r="3" spans="1:134" ht="27" thickBot="1">
      <c r="A3" s="200" t="s">
        <v>520</v>
      </c>
      <c r="B3" s="183"/>
    </row>
    <row r="4" spans="1:134">
      <c r="A4" s="184" t="s">
        <v>521</v>
      </c>
      <c r="B4" s="184">
        <v>42754.612500000003</v>
      </c>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row>
    <row r="5" spans="1:134">
      <c r="A5" s="184" t="s">
        <v>522</v>
      </c>
      <c r="B5" s="184">
        <v>42760.42912453704</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row>
    <row r="6" spans="1:134">
      <c r="A6" s="184" t="s">
        <v>523</v>
      </c>
      <c r="B6" s="184" t="s">
        <v>524</v>
      </c>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row>
    <row r="7" spans="1:134" ht="26.25">
      <c r="A7" s="184" t="s">
        <v>525</v>
      </c>
      <c r="B7" s="184" t="s">
        <v>526</v>
      </c>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row>
    <row r="8" spans="1:134">
      <c r="A8" s="184" t="s">
        <v>527</v>
      </c>
      <c r="B8" s="184" t="s">
        <v>528</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row>
    <row r="10" spans="1:134">
      <c r="A10" s="171" t="s">
        <v>529</v>
      </c>
      <c r="B10" s="175" t="s">
        <v>698</v>
      </c>
      <c r="C10" s="168" t="s">
        <v>530</v>
      </c>
      <c r="D10" s="168" t="s">
        <v>531</v>
      </c>
      <c r="E10" s="168" t="s">
        <v>532</v>
      </c>
      <c r="F10" s="168" t="s">
        <v>533</v>
      </c>
      <c r="G10" s="168" t="s">
        <v>534</v>
      </c>
      <c r="H10" s="168" t="s">
        <v>535</v>
      </c>
      <c r="I10" s="168" t="s">
        <v>536</v>
      </c>
      <c r="J10" s="168" t="s">
        <v>537</v>
      </c>
      <c r="K10" s="168" t="s">
        <v>538</v>
      </c>
      <c r="L10" s="168" t="s">
        <v>539</v>
      </c>
      <c r="M10" s="168" t="s">
        <v>540</v>
      </c>
      <c r="N10" s="168" t="s">
        <v>541</v>
      </c>
      <c r="O10" s="168" t="s">
        <v>542</v>
      </c>
      <c r="P10" s="168" t="s">
        <v>543</v>
      </c>
      <c r="Q10" s="168" t="s">
        <v>544</v>
      </c>
      <c r="R10" s="168" t="s">
        <v>545</v>
      </c>
      <c r="S10" s="168" t="s">
        <v>546</v>
      </c>
      <c r="T10" s="168" t="s">
        <v>547</v>
      </c>
      <c r="U10" s="168" t="s">
        <v>548</v>
      </c>
      <c r="V10" s="168" t="s">
        <v>549</v>
      </c>
      <c r="W10" s="168" t="s">
        <v>550</v>
      </c>
      <c r="X10" s="168" t="s">
        <v>551</v>
      </c>
      <c r="Y10" s="168" t="s">
        <v>552</v>
      </c>
      <c r="Z10" s="168" t="s">
        <v>553</v>
      </c>
      <c r="AA10" s="168" t="s">
        <v>554</v>
      </c>
      <c r="AB10" s="168" t="s">
        <v>555</v>
      </c>
      <c r="AC10" s="168" t="s">
        <v>556</v>
      </c>
      <c r="AD10" s="168" t="s">
        <v>557</v>
      </c>
      <c r="AE10" s="168" t="s">
        <v>558</v>
      </c>
      <c r="AF10" s="168" t="s">
        <v>559</v>
      </c>
      <c r="AG10" s="168" t="s">
        <v>560</v>
      </c>
      <c r="AH10" s="168" t="s">
        <v>561</v>
      </c>
      <c r="AI10" s="168" t="s">
        <v>562</v>
      </c>
      <c r="AJ10" s="168" t="s">
        <v>563</v>
      </c>
      <c r="AK10" s="168" t="s">
        <v>564</v>
      </c>
      <c r="AL10" s="168" t="s">
        <v>565</v>
      </c>
      <c r="AM10" s="168" t="s">
        <v>566</v>
      </c>
      <c r="AN10" s="168" t="s">
        <v>567</v>
      </c>
      <c r="AO10" s="168" t="s">
        <v>568</v>
      </c>
      <c r="AP10" s="168" t="s">
        <v>569</v>
      </c>
      <c r="AQ10" s="168" t="s">
        <v>570</v>
      </c>
      <c r="AR10" s="168" t="s">
        <v>571</v>
      </c>
      <c r="AS10" s="168" t="s">
        <v>572</v>
      </c>
      <c r="AT10" s="168" t="s">
        <v>573</v>
      </c>
      <c r="AU10" s="168" t="s">
        <v>574</v>
      </c>
      <c r="AV10" s="168" t="s">
        <v>575</v>
      </c>
      <c r="AW10" s="168" t="s">
        <v>576</v>
      </c>
      <c r="AX10" s="168" t="s">
        <v>577</v>
      </c>
      <c r="AY10" s="168" t="s">
        <v>578</v>
      </c>
      <c r="AZ10" s="168" t="s">
        <v>579</v>
      </c>
      <c r="BA10" s="168" t="s">
        <v>580</v>
      </c>
      <c r="BB10" s="168" t="s">
        <v>581</v>
      </c>
      <c r="BC10" s="168" t="s">
        <v>582</v>
      </c>
      <c r="BD10" s="168" t="s">
        <v>583</v>
      </c>
      <c r="BE10" s="168" t="s">
        <v>584</v>
      </c>
      <c r="BF10" s="168" t="s">
        <v>585</v>
      </c>
      <c r="BG10" s="168" t="s">
        <v>586</v>
      </c>
      <c r="BH10" s="168" t="s">
        <v>587</v>
      </c>
      <c r="BI10" s="168" t="s">
        <v>588</v>
      </c>
      <c r="BJ10" s="168" t="s">
        <v>589</v>
      </c>
      <c r="BK10" s="168" t="s">
        <v>590</v>
      </c>
      <c r="BL10" s="168" t="s">
        <v>591</v>
      </c>
      <c r="BM10" s="168" t="s">
        <v>592</v>
      </c>
      <c r="BN10" s="168" t="s">
        <v>593</v>
      </c>
      <c r="BO10" s="168" t="s">
        <v>594</v>
      </c>
      <c r="BP10" s="168" t="s">
        <v>595</v>
      </c>
      <c r="BQ10" s="168" t="s">
        <v>596</v>
      </c>
      <c r="BR10" s="168" t="s">
        <v>597</v>
      </c>
      <c r="BS10" s="168" t="s">
        <v>598</v>
      </c>
      <c r="BT10" s="168" t="s">
        <v>599</v>
      </c>
      <c r="BU10" s="168" t="s">
        <v>600</v>
      </c>
      <c r="BV10" s="168" t="s">
        <v>601</v>
      </c>
      <c r="BW10" s="168" t="s">
        <v>602</v>
      </c>
      <c r="BX10" s="168" t="s">
        <v>603</v>
      </c>
      <c r="BY10" s="168" t="s">
        <v>604</v>
      </c>
      <c r="BZ10" s="168" t="s">
        <v>605</v>
      </c>
      <c r="CA10" s="168" t="s">
        <v>606</v>
      </c>
      <c r="CB10" s="168" t="s">
        <v>607</v>
      </c>
      <c r="CC10" s="168" t="s">
        <v>608</v>
      </c>
      <c r="CD10" s="168" t="s">
        <v>609</v>
      </c>
      <c r="CE10" s="168" t="s">
        <v>610</v>
      </c>
      <c r="CF10" s="168" t="s">
        <v>611</v>
      </c>
      <c r="CG10" s="168" t="s">
        <v>612</v>
      </c>
      <c r="CH10" s="168" t="s">
        <v>613</v>
      </c>
      <c r="CI10" s="168" t="s">
        <v>614</v>
      </c>
      <c r="CJ10" s="168" t="s">
        <v>615</v>
      </c>
      <c r="CK10" s="168" t="s">
        <v>616</v>
      </c>
      <c r="CL10" s="168" t="s">
        <v>617</v>
      </c>
      <c r="CM10" s="168" t="s">
        <v>618</v>
      </c>
      <c r="CN10" s="168" t="s">
        <v>619</v>
      </c>
      <c r="CO10" s="168" t="s">
        <v>620</v>
      </c>
      <c r="CP10" s="168" t="s">
        <v>621</v>
      </c>
      <c r="CQ10" s="168" t="s">
        <v>622</v>
      </c>
      <c r="CR10" s="168" t="s">
        <v>623</v>
      </c>
      <c r="CS10" s="168" t="s">
        <v>624</v>
      </c>
      <c r="CT10" s="168" t="s">
        <v>625</v>
      </c>
      <c r="CU10" s="168" t="s">
        <v>626</v>
      </c>
      <c r="CV10" s="168" t="s">
        <v>627</v>
      </c>
      <c r="CW10" s="168" t="s">
        <v>628</v>
      </c>
      <c r="CX10" s="168" t="s">
        <v>629</v>
      </c>
      <c r="CY10" s="168" t="s">
        <v>630</v>
      </c>
      <c r="CZ10" s="168" t="s">
        <v>631</v>
      </c>
      <c r="DA10" s="168" t="s">
        <v>632</v>
      </c>
      <c r="DB10" s="168" t="s">
        <v>633</v>
      </c>
      <c r="DC10" s="168" t="s">
        <v>634</v>
      </c>
      <c r="DD10" s="168" t="s">
        <v>635</v>
      </c>
      <c r="DE10" s="168" t="s">
        <v>636</v>
      </c>
      <c r="DF10" s="168" t="s">
        <v>637</v>
      </c>
      <c r="DG10" s="168" t="s">
        <v>638</v>
      </c>
      <c r="DH10" s="168" t="s">
        <v>639</v>
      </c>
      <c r="DI10" s="168" t="s">
        <v>640</v>
      </c>
      <c r="DJ10" s="168" t="s">
        <v>641</v>
      </c>
      <c r="DK10" s="168" t="s">
        <v>642</v>
      </c>
      <c r="DL10" s="168" t="s">
        <v>643</v>
      </c>
      <c r="DM10" s="168" t="s">
        <v>644</v>
      </c>
      <c r="DN10" s="168" t="s">
        <v>645</v>
      </c>
      <c r="DO10" s="168" t="s">
        <v>646</v>
      </c>
      <c r="DP10" s="168" t="s">
        <v>647</v>
      </c>
      <c r="DQ10" s="168" t="s">
        <v>648</v>
      </c>
      <c r="DR10" s="168" t="s">
        <v>649</v>
      </c>
      <c r="DS10" s="168" t="s">
        <v>650</v>
      </c>
      <c r="DT10" s="168" t="s">
        <v>651</v>
      </c>
      <c r="DU10" s="168" t="s">
        <v>652</v>
      </c>
      <c r="DV10" s="168" t="s">
        <v>653</v>
      </c>
      <c r="DW10" s="168" t="s">
        <v>654</v>
      </c>
      <c r="DX10" s="168" t="s">
        <v>655</v>
      </c>
      <c r="DY10" s="168" t="s">
        <v>656</v>
      </c>
      <c r="DZ10" s="168" t="s">
        <v>657</v>
      </c>
      <c r="EA10" s="168" t="s">
        <v>658</v>
      </c>
      <c r="EB10" s="168" t="s">
        <v>659</v>
      </c>
      <c r="EC10" s="168" t="s">
        <v>660</v>
      </c>
      <c r="ED10" s="168" t="s">
        <v>661</v>
      </c>
    </row>
    <row r="11" spans="1:134" ht="26.25">
      <c r="A11" s="172" t="s">
        <v>662</v>
      </c>
      <c r="B11" s="176">
        <f>AVERAGE(C11:ED11)</f>
        <v>1.7553030303030304</v>
      </c>
      <c r="C11" s="173">
        <v>2.2999999999999998</v>
      </c>
      <c r="D11" s="169">
        <v>2.2000000000000002</v>
      </c>
      <c r="E11" s="169">
        <v>2.1</v>
      </c>
      <c r="F11" s="169">
        <v>2.2999999999999998</v>
      </c>
      <c r="G11" s="169">
        <v>2.4</v>
      </c>
      <c r="H11" s="169">
        <v>2.4</v>
      </c>
      <c r="I11" s="169">
        <v>2.4</v>
      </c>
      <c r="J11" s="169">
        <v>2.2999999999999998</v>
      </c>
      <c r="K11" s="169">
        <v>1.9</v>
      </c>
      <c r="L11" s="169">
        <v>1.8</v>
      </c>
      <c r="M11" s="169">
        <v>2</v>
      </c>
      <c r="N11" s="169">
        <v>2.1</v>
      </c>
      <c r="O11" s="169">
        <v>2.1</v>
      </c>
      <c r="P11" s="169">
        <v>2.2000000000000002</v>
      </c>
      <c r="Q11" s="169">
        <v>2.2999999999999998</v>
      </c>
      <c r="R11" s="169">
        <v>2.2000000000000002</v>
      </c>
      <c r="S11" s="169">
        <v>2.1</v>
      </c>
      <c r="T11" s="169">
        <v>2.1</v>
      </c>
      <c r="U11" s="169">
        <v>2</v>
      </c>
      <c r="V11" s="169">
        <v>1.9</v>
      </c>
      <c r="W11" s="169">
        <v>2.2000000000000002</v>
      </c>
      <c r="X11" s="169">
        <v>2.7</v>
      </c>
      <c r="Y11" s="169">
        <v>3.1</v>
      </c>
      <c r="Z11" s="169">
        <v>3.2</v>
      </c>
      <c r="AA11" s="169">
        <v>3.4</v>
      </c>
      <c r="AB11" s="169">
        <v>3.5</v>
      </c>
      <c r="AC11" s="169">
        <v>3.7</v>
      </c>
      <c r="AD11" s="169">
        <v>3.6</v>
      </c>
      <c r="AE11" s="169">
        <v>4</v>
      </c>
      <c r="AF11" s="169">
        <v>4.3</v>
      </c>
      <c r="AG11" s="169">
        <v>4.4000000000000004</v>
      </c>
      <c r="AH11" s="169">
        <v>4.3</v>
      </c>
      <c r="AI11" s="169">
        <v>4.2</v>
      </c>
      <c r="AJ11" s="169">
        <v>3.7</v>
      </c>
      <c r="AK11" s="169">
        <v>2.8</v>
      </c>
      <c r="AL11" s="169">
        <v>2.2000000000000002</v>
      </c>
      <c r="AM11" s="169">
        <v>1.7</v>
      </c>
      <c r="AN11" s="169">
        <v>1.8</v>
      </c>
      <c r="AO11" s="169">
        <v>1.4</v>
      </c>
      <c r="AP11" s="169">
        <v>1.3</v>
      </c>
      <c r="AQ11" s="169">
        <v>0.8</v>
      </c>
      <c r="AR11" s="169">
        <v>0.6</v>
      </c>
      <c r="AS11" s="169">
        <v>0.2</v>
      </c>
      <c r="AT11" s="169">
        <v>0.6</v>
      </c>
      <c r="AU11" s="169">
        <v>0.3</v>
      </c>
      <c r="AV11" s="169">
        <v>0.5</v>
      </c>
      <c r="AW11" s="169">
        <v>1</v>
      </c>
      <c r="AX11" s="169">
        <v>1.5</v>
      </c>
      <c r="AY11" s="169">
        <v>1.7</v>
      </c>
      <c r="AZ11" s="169">
        <v>1.5</v>
      </c>
      <c r="BA11" s="169">
        <v>2</v>
      </c>
      <c r="BB11" s="169">
        <v>2.1</v>
      </c>
      <c r="BC11" s="169">
        <v>2.1</v>
      </c>
      <c r="BD11" s="169">
        <v>1.9</v>
      </c>
      <c r="BE11" s="169">
        <v>2.1</v>
      </c>
      <c r="BF11" s="169">
        <v>2</v>
      </c>
      <c r="BG11" s="169">
        <v>2.2999999999999998</v>
      </c>
      <c r="BH11" s="169">
        <v>2.2999999999999998</v>
      </c>
      <c r="BI11" s="169">
        <v>2.2999999999999998</v>
      </c>
      <c r="BJ11" s="169">
        <v>2.7</v>
      </c>
      <c r="BK11" s="169">
        <v>2.7</v>
      </c>
      <c r="BL11" s="169">
        <v>2.9</v>
      </c>
      <c r="BM11" s="169">
        <v>3.1</v>
      </c>
      <c r="BN11" s="169">
        <v>3.3</v>
      </c>
      <c r="BO11" s="169">
        <v>3.2</v>
      </c>
      <c r="BP11" s="169">
        <v>3.1</v>
      </c>
      <c r="BQ11" s="169">
        <v>3</v>
      </c>
      <c r="BR11" s="169">
        <v>2.9</v>
      </c>
      <c r="BS11" s="169">
        <v>3.3</v>
      </c>
      <c r="BT11" s="169">
        <v>3.3</v>
      </c>
      <c r="BU11" s="169">
        <v>3.3</v>
      </c>
      <c r="BV11" s="169">
        <v>3</v>
      </c>
      <c r="BW11" s="169">
        <v>2.9</v>
      </c>
      <c r="BX11" s="169">
        <v>2.9</v>
      </c>
      <c r="BY11" s="169">
        <v>2.9</v>
      </c>
      <c r="BZ11" s="169">
        <v>2.7</v>
      </c>
      <c r="CA11" s="169">
        <v>2.6</v>
      </c>
      <c r="CB11" s="169">
        <v>2.5</v>
      </c>
      <c r="CC11" s="169">
        <v>2.5</v>
      </c>
      <c r="CD11" s="169">
        <v>2.7</v>
      </c>
      <c r="CE11" s="169">
        <v>2.7</v>
      </c>
      <c r="CF11" s="169">
        <v>2.6</v>
      </c>
      <c r="CG11" s="169">
        <v>2.4</v>
      </c>
      <c r="CH11" s="169">
        <v>2.2999999999999998</v>
      </c>
      <c r="CI11" s="169">
        <v>2.1</v>
      </c>
      <c r="CJ11" s="169">
        <v>2</v>
      </c>
      <c r="CK11" s="169">
        <v>1.9</v>
      </c>
      <c r="CL11" s="169">
        <v>1.4</v>
      </c>
      <c r="CM11" s="169">
        <v>1.6</v>
      </c>
      <c r="CN11" s="169">
        <v>1.7</v>
      </c>
      <c r="CO11" s="169">
        <v>1.7</v>
      </c>
      <c r="CP11" s="169">
        <v>1.5</v>
      </c>
      <c r="CQ11" s="169">
        <v>1.3</v>
      </c>
      <c r="CR11" s="169">
        <v>0.9</v>
      </c>
      <c r="CS11" s="169">
        <v>1</v>
      </c>
      <c r="CT11" s="169">
        <v>1</v>
      </c>
      <c r="CU11" s="169">
        <v>0.9</v>
      </c>
      <c r="CV11" s="169">
        <v>0.8</v>
      </c>
      <c r="CW11" s="169">
        <v>0.6</v>
      </c>
      <c r="CX11" s="169">
        <v>0.8</v>
      </c>
      <c r="CY11" s="169">
        <v>0.6</v>
      </c>
      <c r="CZ11" s="169">
        <v>0.7</v>
      </c>
      <c r="DA11" s="169">
        <v>0.5</v>
      </c>
      <c r="DB11" s="169">
        <v>0.5</v>
      </c>
      <c r="DC11" s="169">
        <v>0.4</v>
      </c>
      <c r="DD11" s="169">
        <v>0.5</v>
      </c>
      <c r="DE11" s="169">
        <v>0.4</v>
      </c>
      <c r="DF11" s="169">
        <v>-0.1</v>
      </c>
      <c r="DG11" s="169">
        <v>-0.5</v>
      </c>
      <c r="DH11" s="169">
        <v>-0.3</v>
      </c>
      <c r="DI11" s="169">
        <v>-0.1</v>
      </c>
      <c r="DJ11" s="169">
        <v>0</v>
      </c>
      <c r="DK11" s="169">
        <v>0.3</v>
      </c>
      <c r="DL11" s="169">
        <v>0.1</v>
      </c>
      <c r="DM11" s="169">
        <v>0.2</v>
      </c>
      <c r="DN11" s="169">
        <v>0</v>
      </c>
      <c r="DO11" s="169">
        <v>-0.1</v>
      </c>
      <c r="DP11" s="169">
        <v>0</v>
      </c>
      <c r="DQ11" s="169">
        <v>0.1</v>
      </c>
      <c r="DR11" s="169">
        <v>0.2</v>
      </c>
      <c r="DS11" s="169">
        <v>0.3</v>
      </c>
      <c r="DT11" s="169">
        <v>-0.1</v>
      </c>
      <c r="DU11" s="169">
        <v>0</v>
      </c>
      <c r="DV11" s="169">
        <v>-0.2</v>
      </c>
      <c r="DW11" s="169">
        <v>-0.1</v>
      </c>
      <c r="DX11" s="169">
        <v>0.1</v>
      </c>
      <c r="DY11" s="169">
        <v>0.2</v>
      </c>
      <c r="DZ11" s="169">
        <v>0.3</v>
      </c>
      <c r="EA11" s="169">
        <v>0.4</v>
      </c>
      <c r="EB11" s="169">
        <v>0.5</v>
      </c>
      <c r="EC11" s="169">
        <v>0.6</v>
      </c>
      <c r="ED11" s="169">
        <v>1.2</v>
      </c>
    </row>
    <row r="12" spans="1:134">
      <c r="A12" s="172" t="s">
        <v>663</v>
      </c>
      <c r="B12" s="176">
        <f t="shared" ref="B12:B46" si="0">AVERAGE(C12:ED12)</f>
        <v>1.7681818181818183</v>
      </c>
      <c r="C12" s="173">
        <v>2.4</v>
      </c>
      <c r="D12" s="169">
        <v>2.4</v>
      </c>
      <c r="E12" s="169">
        <v>2.2000000000000002</v>
      </c>
      <c r="F12" s="169">
        <v>2.4</v>
      </c>
      <c r="G12" s="169">
        <v>2.6</v>
      </c>
      <c r="H12" s="169">
        <v>2.5</v>
      </c>
      <c r="I12" s="169">
        <v>2.5</v>
      </c>
      <c r="J12" s="169">
        <v>2.4</v>
      </c>
      <c r="K12" s="169">
        <v>2</v>
      </c>
      <c r="L12" s="169">
        <v>1.8</v>
      </c>
      <c r="M12" s="169">
        <v>2.1</v>
      </c>
      <c r="N12" s="169">
        <v>2.2000000000000002</v>
      </c>
      <c r="O12" s="169">
        <v>2.1</v>
      </c>
      <c r="P12" s="169">
        <v>2.2000000000000002</v>
      </c>
      <c r="Q12" s="169">
        <v>2.2999999999999998</v>
      </c>
      <c r="R12" s="169">
        <v>2.2000000000000002</v>
      </c>
      <c r="S12" s="169">
        <v>2.1</v>
      </c>
      <c r="T12" s="169">
        <v>2.2000000000000002</v>
      </c>
      <c r="U12" s="169">
        <v>2</v>
      </c>
      <c r="V12" s="169">
        <v>2</v>
      </c>
      <c r="W12" s="169">
        <v>2.2999999999999998</v>
      </c>
      <c r="X12" s="169">
        <v>2.7</v>
      </c>
      <c r="Y12" s="169">
        <v>3.1</v>
      </c>
      <c r="Z12" s="169">
        <v>3.2</v>
      </c>
      <c r="AA12" s="169">
        <v>3.4</v>
      </c>
      <c r="AB12" s="169">
        <v>3.5</v>
      </c>
      <c r="AC12" s="169">
        <v>3.7</v>
      </c>
      <c r="AD12" s="169">
        <v>3.6</v>
      </c>
      <c r="AE12" s="169">
        <v>4</v>
      </c>
      <c r="AF12" s="169">
        <v>4.3</v>
      </c>
      <c r="AG12" s="169">
        <v>4.4000000000000004</v>
      </c>
      <c r="AH12" s="169">
        <v>4.3</v>
      </c>
      <c r="AI12" s="169">
        <v>4.2</v>
      </c>
      <c r="AJ12" s="169">
        <v>3.7</v>
      </c>
      <c r="AK12" s="169">
        <v>2.8</v>
      </c>
      <c r="AL12" s="169">
        <v>2.2000000000000002</v>
      </c>
      <c r="AM12" s="169">
        <v>1.7</v>
      </c>
      <c r="AN12" s="169">
        <v>1.8</v>
      </c>
      <c r="AO12" s="169">
        <v>1.3</v>
      </c>
      <c r="AP12" s="169">
        <v>1.3</v>
      </c>
      <c r="AQ12" s="169">
        <v>0.8</v>
      </c>
      <c r="AR12" s="169">
        <v>0.6</v>
      </c>
      <c r="AS12" s="169">
        <v>0.2</v>
      </c>
      <c r="AT12" s="169">
        <v>0.6</v>
      </c>
      <c r="AU12" s="169">
        <v>0.3</v>
      </c>
      <c r="AV12" s="169">
        <v>0.5</v>
      </c>
      <c r="AW12" s="169">
        <v>1</v>
      </c>
      <c r="AX12" s="169">
        <v>1.5</v>
      </c>
      <c r="AY12" s="169">
        <v>1.7</v>
      </c>
      <c r="AZ12" s="169">
        <v>1.5</v>
      </c>
      <c r="BA12" s="169">
        <v>2</v>
      </c>
      <c r="BB12" s="169">
        <v>2.1</v>
      </c>
      <c r="BC12" s="169">
        <v>2.1</v>
      </c>
      <c r="BD12" s="169">
        <v>1.9</v>
      </c>
      <c r="BE12" s="169">
        <v>2.1</v>
      </c>
      <c r="BF12" s="169">
        <v>2</v>
      </c>
      <c r="BG12" s="169">
        <v>2.2999999999999998</v>
      </c>
      <c r="BH12" s="169">
        <v>2.4</v>
      </c>
      <c r="BI12" s="169">
        <v>2.2999999999999998</v>
      </c>
      <c r="BJ12" s="169">
        <v>2.7</v>
      </c>
      <c r="BK12" s="169">
        <v>2.7</v>
      </c>
      <c r="BL12" s="169">
        <v>2.9</v>
      </c>
      <c r="BM12" s="169">
        <v>3.1</v>
      </c>
      <c r="BN12" s="169">
        <v>3.3</v>
      </c>
      <c r="BO12" s="169">
        <v>3.2</v>
      </c>
      <c r="BP12" s="169">
        <v>3.1</v>
      </c>
      <c r="BQ12" s="169">
        <v>2.9</v>
      </c>
      <c r="BR12" s="169">
        <v>2.9</v>
      </c>
      <c r="BS12" s="169">
        <v>3.3</v>
      </c>
      <c r="BT12" s="169">
        <v>3.3</v>
      </c>
      <c r="BU12" s="169">
        <v>3.3</v>
      </c>
      <c r="BV12" s="169">
        <v>3</v>
      </c>
      <c r="BW12" s="169">
        <v>2.9</v>
      </c>
      <c r="BX12" s="169">
        <v>2.9</v>
      </c>
      <c r="BY12" s="169">
        <v>2.9</v>
      </c>
      <c r="BZ12" s="169">
        <v>2.7</v>
      </c>
      <c r="CA12" s="169">
        <v>2.6</v>
      </c>
      <c r="CB12" s="169">
        <v>2.5</v>
      </c>
      <c r="CC12" s="169">
        <v>2.6</v>
      </c>
      <c r="CD12" s="169">
        <v>2.7</v>
      </c>
      <c r="CE12" s="169">
        <v>2.7</v>
      </c>
      <c r="CF12" s="169">
        <v>2.7</v>
      </c>
      <c r="CG12" s="169">
        <v>2.4</v>
      </c>
      <c r="CH12" s="169">
        <v>2.2999999999999998</v>
      </c>
      <c r="CI12" s="169">
        <v>2.1</v>
      </c>
      <c r="CJ12" s="169">
        <v>2</v>
      </c>
      <c r="CK12" s="169">
        <v>1.9</v>
      </c>
      <c r="CL12" s="169">
        <v>1.4</v>
      </c>
      <c r="CM12" s="169">
        <v>1.6</v>
      </c>
      <c r="CN12" s="169">
        <v>1.7</v>
      </c>
      <c r="CO12" s="169">
        <v>1.7</v>
      </c>
      <c r="CP12" s="169">
        <v>1.5</v>
      </c>
      <c r="CQ12" s="169">
        <v>1.3</v>
      </c>
      <c r="CR12" s="169">
        <v>0.9</v>
      </c>
      <c r="CS12" s="169">
        <v>1</v>
      </c>
      <c r="CT12" s="169">
        <v>1</v>
      </c>
      <c r="CU12" s="169">
        <v>0.9</v>
      </c>
      <c r="CV12" s="169">
        <v>0.8</v>
      </c>
      <c r="CW12" s="169">
        <v>0.6</v>
      </c>
      <c r="CX12" s="169">
        <v>0.8</v>
      </c>
      <c r="CY12" s="169">
        <v>0.6</v>
      </c>
      <c r="CZ12" s="169">
        <v>0.7</v>
      </c>
      <c r="DA12" s="169">
        <v>0.5</v>
      </c>
      <c r="DB12" s="169">
        <v>0.5</v>
      </c>
      <c r="DC12" s="169">
        <v>0.4</v>
      </c>
      <c r="DD12" s="169">
        <v>0.5</v>
      </c>
      <c r="DE12" s="169">
        <v>0.4</v>
      </c>
      <c r="DF12" s="169">
        <v>-0.1</v>
      </c>
      <c r="DG12" s="169">
        <v>-0.5</v>
      </c>
      <c r="DH12" s="169">
        <v>-0.3</v>
      </c>
      <c r="DI12" s="169">
        <v>-0.1</v>
      </c>
      <c r="DJ12" s="169">
        <v>0</v>
      </c>
      <c r="DK12" s="169">
        <v>0.3</v>
      </c>
      <c r="DL12" s="169">
        <v>0.1</v>
      </c>
      <c r="DM12" s="169">
        <v>0.2</v>
      </c>
      <c r="DN12" s="169">
        <v>0</v>
      </c>
      <c r="DO12" s="169">
        <v>-0.1</v>
      </c>
      <c r="DP12" s="169">
        <v>0</v>
      </c>
      <c r="DQ12" s="169">
        <v>0.1</v>
      </c>
      <c r="DR12" s="169">
        <v>0.2</v>
      </c>
      <c r="DS12" s="169">
        <v>0.3</v>
      </c>
      <c r="DT12" s="169">
        <v>-0.1</v>
      </c>
      <c r="DU12" s="169">
        <v>0</v>
      </c>
      <c r="DV12" s="169">
        <v>-0.2</v>
      </c>
      <c r="DW12" s="169">
        <v>-0.1</v>
      </c>
      <c r="DX12" s="169">
        <v>0.1</v>
      </c>
      <c r="DY12" s="169">
        <v>0.2</v>
      </c>
      <c r="DZ12" s="169">
        <v>0.3</v>
      </c>
      <c r="EA12" s="169">
        <v>0.4</v>
      </c>
      <c r="EB12" s="169">
        <v>0.5</v>
      </c>
      <c r="EC12" s="169">
        <v>0.6</v>
      </c>
      <c r="ED12" s="169">
        <v>1.2</v>
      </c>
    </row>
    <row r="13" spans="1:134">
      <c r="A13" s="172" t="s">
        <v>664</v>
      </c>
      <c r="B13" s="176">
        <f t="shared" si="0"/>
        <v>1.9151515151515148</v>
      </c>
      <c r="C13" s="173">
        <v>2.7</v>
      </c>
      <c r="D13" s="169">
        <v>2.9</v>
      </c>
      <c r="E13" s="169">
        <v>2.1</v>
      </c>
      <c r="F13" s="169">
        <v>2.5</v>
      </c>
      <c r="G13" s="169">
        <v>2.8</v>
      </c>
      <c r="H13" s="169">
        <v>2.5</v>
      </c>
      <c r="I13" s="169">
        <v>2.4</v>
      </c>
      <c r="J13" s="169">
        <v>2.2999999999999998</v>
      </c>
      <c r="K13" s="169">
        <v>1.9</v>
      </c>
      <c r="L13" s="169">
        <v>1.7</v>
      </c>
      <c r="M13" s="169">
        <v>2</v>
      </c>
      <c r="N13" s="169">
        <v>2.1</v>
      </c>
      <c r="O13" s="169">
        <v>1.7</v>
      </c>
      <c r="P13" s="169">
        <v>1.8</v>
      </c>
      <c r="Q13" s="169">
        <v>1.8</v>
      </c>
      <c r="R13" s="169">
        <v>1.8</v>
      </c>
      <c r="S13" s="169">
        <v>1.3</v>
      </c>
      <c r="T13" s="169">
        <v>1.3</v>
      </c>
      <c r="U13" s="169">
        <v>1.3</v>
      </c>
      <c r="V13" s="169">
        <v>1.1000000000000001</v>
      </c>
      <c r="W13" s="169">
        <v>1.4</v>
      </c>
      <c r="X13" s="169">
        <v>2.2000000000000002</v>
      </c>
      <c r="Y13" s="169">
        <v>2.9</v>
      </c>
      <c r="Z13" s="169">
        <v>3.1</v>
      </c>
      <c r="AA13" s="169">
        <v>3.5</v>
      </c>
      <c r="AB13" s="169">
        <v>3.6</v>
      </c>
      <c r="AC13" s="169">
        <v>4.4000000000000004</v>
      </c>
      <c r="AD13" s="169">
        <v>4.0999999999999996</v>
      </c>
      <c r="AE13" s="169">
        <v>5.0999999999999996</v>
      </c>
      <c r="AF13" s="169">
        <v>5.8</v>
      </c>
      <c r="AG13" s="169">
        <v>5.9</v>
      </c>
      <c r="AH13" s="169">
        <v>5.4</v>
      </c>
      <c r="AI13" s="169">
        <v>5.5</v>
      </c>
      <c r="AJ13" s="169">
        <v>4.8</v>
      </c>
      <c r="AK13" s="169">
        <v>3.2</v>
      </c>
      <c r="AL13" s="169">
        <v>2.7</v>
      </c>
      <c r="AM13" s="169">
        <v>2.1</v>
      </c>
      <c r="AN13" s="169">
        <v>1.9</v>
      </c>
      <c r="AO13" s="169">
        <v>0.6</v>
      </c>
      <c r="AP13" s="169">
        <v>0.7</v>
      </c>
      <c r="AQ13" s="169">
        <v>-0.2</v>
      </c>
      <c r="AR13" s="169">
        <v>-1.1000000000000001</v>
      </c>
      <c r="AS13" s="169">
        <v>-1.7</v>
      </c>
      <c r="AT13" s="169">
        <v>-0.7</v>
      </c>
      <c r="AU13" s="169">
        <v>-1</v>
      </c>
      <c r="AV13" s="169">
        <v>-0.9</v>
      </c>
      <c r="AW13" s="169">
        <v>0</v>
      </c>
      <c r="AX13" s="169">
        <v>0.3</v>
      </c>
      <c r="AY13" s="169">
        <v>0.8</v>
      </c>
      <c r="AZ13" s="169">
        <v>0.8</v>
      </c>
      <c r="BA13" s="169">
        <v>1.9</v>
      </c>
      <c r="BB13" s="169">
        <v>2</v>
      </c>
      <c r="BC13" s="169">
        <v>2.5</v>
      </c>
      <c r="BD13" s="169">
        <v>2.7</v>
      </c>
      <c r="BE13" s="169">
        <v>2.4</v>
      </c>
      <c r="BF13" s="169">
        <v>2.4</v>
      </c>
      <c r="BG13" s="169">
        <v>2.9</v>
      </c>
      <c r="BH13" s="169">
        <v>3.1</v>
      </c>
      <c r="BI13" s="169">
        <v>3</v>
      </c>
      <c r="BJ13" s="169">
        <v>3.4</v>
      </c>
      <c r="BK13" s="169">
        <v>3.5</v>
      </c>
      <c r="BL13" s="169">
        <v>3.5</v>
      </c>
      <c r="BM13" s="169">
        <v>3.3</v>
      </c>
      <c r="BN13" s="169">
        <v>3.1</v>
      </c>
      <c r="BO13" s="169">
        <v>2.9</v>
      </c>
      <c r="BP13" s="169">
        <v>3.3</v>
      </c>
      <c r="BQ13" s="169">
        <v>4</v>
      </c>
      <c r="BR13" s="169">
        <v>3.4</v>
      </c>
      <c r="BS13" s="169">
        <v>3.2</v>
      </c>
      <c r="BT13" s="169">
        <v>3.2</v>
      </c>
      <c r="BU13" s="169">
        <v>3.5</v>
      </c>
      <c r="BV13" s="169">
        <v>3.2</v>
      </c>
      <c r="BW13" s="169">
        <v>3.3</v>
      </c>
      <c r="BX13" s="169">
        <v>3.4</v>
      </c>
      <c r="BY13" s="169">
        <v>3.1</v>
      </c>
      <c r="BZ13" s="169">
        <v>2.9</v>
      </c>
      <c r="CA13" s="169">
        <v>2.6</v>
      </c>
      <c r="CB13" s="169">
        <v>2.2000000000000002</v>
      </c>
      <c r="CC13" s="169">
        <v>2</v>
      </c>
      <c r="CD13" s="169">
        <v>2.6</v>
      </c>
      <c r="CE13" s="169">
        <v>2.6</v>
      </c>
      <c r="CF13" s="169">
        <v>2.7</v>
      </c>
      <c r="CG13" s="169">
        <v>2.2000000000000002</v>
      </c>
      <c r="CH13" s="169">
        <v>2.1</v>
      </c>
      <c r="CI13" s="169">
        <v>1.5</v>
      </c>
      <c r="CJ13" s="169">
        <v>1.5</v>
      </c>
      <c r="CK13" s="169">
        <v>1.4</v>
      </c>
      <c r="CL13" s="169">
        <v>1.2</v>
      </c>
      <c r="CM13" s="169">
        <v>1.2</v>
      </c>
      <c r="CN13" s="169">
        <v>1.6</v>
      </c>
      <c r="CO13" s="169">
        <v>1.6</v>
      </c>
      <c r="CP13" s="169">
        <v>1.1000000000000001</v>
      </c>
      <c r="CQ13" s="169">
        <v>1</v>
      </c>
      <c r="CR13" s="169">
        <v>0.7</v>
      </c>
      <c r="CS13" s="169">
        <v>0.9</v>
      </c>
      <c r="CT13" s="169">
        <v>1.2</v>
      </c>
      <c r="CU13" s="169">
        <v>1.1000000000000001</v>
      </c>
      <c r="CV13" s="169">
        <v>0.8</v>
      </c>
      <c r="CW13" s="169">
        <v>0.8</v>
      </c>
      <c r="CX13" s="169">
        <v>0.8</v>
      </c>
      <c r="CY13" s="169">
        <v>0.7</v>
      </c>
      <c r="CZ13" s="169">
        <v>0.6</v>
      </c>
      <c r="DA13" s="169">
        <v>0.5</v>
      </c>
      <c r="DB13" s="169">
        <v>0.4</v>
      </c>
      <c r="DC13" s="169">
        <v>0.2</v>
      </c>
      <c r="DD13" s="169">
        <v>0.3</v>
      </c>
      <c r="DE13" s="169">
        <v>0.1</v>
      </c>
      <c r="DF13" s="169">
        <v>-0.4</v>
      </c>
      <c r="DG13" s="169">
        <v>-0.6</v>
      </c>
      <c r="DH13" s="169">
        <v>-0.4</v>
      </c>
      <c r="DI13" s="169">
        <v>-0.1</v>
      </c>
      <c r="DJ13" s="169">
        <v>0.4</v>
      </c>
      <c r="DK13" s="169">
        <v>0.8</v>
      </c>
      <c r="DL13" s="169">
        <v>0.9</v>
      </c>
      <c r="DM13" s="169">
        <v>0.9</v>
      </c>
      <c r="DN13" s="169">
        <v>0.8</v>
      </c>
      <c r="DO13" s="169">
        <v>0.9</v>
      </c>
      <c r="DP13" s="169">
        <v>1.2</v>
      </c>
      <c r="DQ13" s="169">
        <v>1.4</v>
      </c>
      <c r="DR13" s="169">
        <v>1.5</v>
      </c>
      <c r="DS13" s="169">
        <v>1.8</v>
      </c>
      <c r="DT13" s="169">
        <v>1.1000000000000001</v>
      </c>
      <c r="DU13" s="169">
        <v>1.6</v>
      </c>
      <c r="DV13" s="169">
        <v>1.5</v>
      </c>
      <c r="DW13" s="169">
        <v>1.6</v>
      </c>
      <c r="DX13" s="169">
        <v>1.8</v>
      </c>
      <c r="DY13" s="169">
        <v>2</v>
      </c>
      <c r="DZ13" s="169">
        <v>2</v>
      </c>
      <c r="EA13" s="169">
        <v>1.8</v>
      </c>
      <c r="EB13" s="169">
        <v>1.9</v>
      </c>
      <c r="EC13" s="169">
        <v>1.7</v>
      </c>
      <c r="ED13" s="169">
        <v>2.2000000000000002</v>
      </c>
    </row>
    <row r="14" spans="1:134">
      <c r="A14" s="172" t="s">
        <v>665</v>
      </c>
      <c r="B14" s="176">
        <f t="shared" si="0"/>
        <v>3.1530303030303033</v>
      </c>
      <c r="C14" s="173">
        <v>7.6</v>
      </c>
      <c r="D14" s="169">
        <v>9.4</v>
      </c>
      <c r="E14" s="169">
        <v>9.1</v>
      </c>
      <c r="F14" s="169">
        <v>8.5</v>
      </c>
      <c r="G14" s="169">
        <v>9</v>
      </c>
      <c r="H14" s="169">
        <v>8.4</v>
      </c>
      <c r="I14" s="169">
        <v>7.8</v>
      </c>
      <c r="J14" s="169">
        <v>7</v>
      </c>
      <c r="K14" s="169">
        <v>5.3</v>
      </c>
      <c r="L14" s="169">
        <v>5.2</v>
      </c>
      <c r="M14" s="169">
        <v>5.9</v>
      </c>
      <c r="N14" s="169">
        <v>6.1</v>
      </c>
      <c r="O14" s="169">
        <v>6.7</v>
      </c>
      <c r="P14" s="169">
        <v>4.5999999999999996</v>
      </c>
      <c r="Q14" s="169">
        <v>4.4000000000000004</v>
      </c>
      <c r="R14" s="169">
        <v>4.4000000000000004</v>
      </c>
      <c r="S14" s="169">
        <v>4.5</v>
      </c>
      <c r="T14" s="169">
        <v>5.3</v>
      </c>
      <c r="U14" s="169">
        <v>6.8</v>
      </c>
      <c r="V14" s="169">
        <v>9.3000000000000007</v>
      </c>
      <c r="W14" s="169">
        <v>11</v>
      </c>
      <c r="X14" s="169">
        <v>10.6</v>
      </c>
      <c r="Y14" s="169">
        <v>11.4</v>
      </c>
      <c r="Z14" s="169">
        <v>11.6</v>
      </c>
      <c r="AA14" s="169">
        <v>11.7</v>
      </c>
      <c r="AB14" s="169">
        <v>12.2</v>
      </c>
      <c r="AC14" s="169">
        <v>13.2</v>
      </c>
      <c r="AD14" s="169">
        <v>13.4</v>
      </c>
      <c r="AE14" s="169">
        <v>14</v>
      </c>
      <c r="AF14" s="169">
        <v>14.7</v>
      </c>
      <c r="AG14" s="169">
        <v>14.4</v>
      </c>
      <c r="AH14" s="169">
        <v>11.8</v>
      </c>
      <c r="AI14" s="169">
        <v>11.4</v>
      </c>
      <c r="AJ14" s="169">
        <v>11.2</v>
      </c>
      <c r="AK14" s="169">
        <v>8.8000000000000007</v>
      </c>
      <c r="AL14" s="169">
        <v>7.2</v>
      </c>
      <c r="AM14" s="169">
        <v>6</v>
      </c>
      <c r="AN14" s="169">
        <v>5.3</v>
      </c>
      <c r="AO14" s="169">
        <v>4</v>
      </c>
      <c r="AP14" s="169">
        <v>3.8</v>
      </c>
      <c r="AQ14" s="169">
        <v>3</v>
      </c>
      <c r="AR14" s="169">
        <v>2.6</v>
      </c>
      <c r="AS14" s="169">
        <v>1</v>
      </c>
      <c r="AT14" s="169">
        <v>1.3</v>
      </c>
      <c r="AU14" s="169">
        <v>0.2</v>
      </c>
      <c r="AV14" s="169">
        <v>0.3</v>
      </c>
      <c r="AW14" s="169">
        <v>0.9</v>
      </c>
      <c r="AX14" s="169">
        <v>1.6</v>
      </c>
      <c r="AY14" s="169">
        <v>1.8</v>
      </c>
      <c r="AZ14" s="169">
        <v>1.7</v>
      </c>
      <c r="BA14" s="169">
        <v>2.4</v>
      </c>
      <c r="BB14" s="169">
        <v>3</v>
      </c>
      <c r="BC14" s="169">
        <v>3</v>
      </c>
      <c r="BD14" s="169">
        <v>2.5</v>
      </c>
      <c r="BE14" s="169">
        <v>3.2</v>
      </c>
      <c r="BF14" s="169">
        <v>3.2</v>
      </c>
      <c r="BG14" s="169">
        <v>3.6</v>
      </c>
      <c r="BH14" s="169">
        <v>3.6</v>
      </c>
      <c r="BI14" s="169">
        <v>4</v>
      </c>
      <c r="BJ14" s="169">
        <v>4.4000000000000004</v>
      </c>
      <c r="BK14" s="169">
        <v>4.3</v>
      </c>
      <c r="BL14" s="169">
        <v>4.5999999999999996</v>
      </c>
      <c r="BM14" s="169">
        <v>4.5999999999999996</v>
      </c>
      <c r="BN14" s="169">
        <v>3.3</v>
      </c>
      <c r="BO14" s="169">
        <v>3.4</v>
      </c>
      <c r="BP14" s="169">
        <v>3.5</v>
      </c>
      <c r="BQ14" s="169">
        <v>3.4</v>
      </c>
      <c r="BR14" s="169">
        <v>3.1</v>
      </c>
      <c r="BS14" s="169">
        <v>2.9</v>
      </c>
      <c r="BT14" s="169">
        <v>3</v>
      </c>
      <c r="BU14" s="169">
        <v>2.6</v>
      </c>
      <c r="BV14" s="169">
        <v>2</v>
      </c>
      <c r="BW14" s="169">
        <v>1.9</v>
      </c>
      <c r="BX14" s="169">
        <v>2</v>
      </c>
      <c r="BY14" s="169">
        <v>1.7</v>
      </c>
      <c r="BZ14" s="169">
        <v>2.1</v>
      </c>
      <c r="CA14" s="169">
        <v>1.8</v>
      </c>
      <c r="CB14" s="169">
        <v>1.6</v>
      </c>
      <c r="CC14" s="169">
        <v>2.4</v>
      </c>
      <c r="CD14" s="169">
        <v>3.1</v>
      </c>
      <c r="CE14" s="169">
        <v>3.5</v>
      </c>
      <c r="CF14" s="169">
        <v>3</v>
      </c>
      <c r="CG14" s="169">
        <v>2.7</v>
      </c>
      <c r="CH14" s="169">
        <v>2.8</v>
      </c>
      <c r="CI14" s="169">
        <v>2.6</v>
      </c>
      <c r="CJ14" s="169">
        <v>2.2000000000000002</v>
      </c>
      <c r="CK14" s="169">
        <v>1.6</v>
      </c>
      <c r="CL14" s="169">
        <v>0.9</v>
      </c>
      <c r="CM14" s="169">
        <v>1</v>
      </c>
      <c r="CN14" s="169">
        <v>1.2</v>
      </c>
      <c r="CO14" s="169">
        <v>0</v>
      </c>
      <c r="CP14" s="169">
        <v>-0.7</v>
      </c>
      <c r="CQ14" s="169">
        <v>-1.3</v>
      </c>
      <c r="CR14" s="169">
        <v>-1.1000000000000001</v>
      </c>
      <c r="CS14" s="169">
        <v>-1</v>
      </c>
      <c r="CT14" s="169">
        <v>-0.9</v>
      </c>
      <c r="CU14" s="169">
        <v>-1.4</v>
      </c>
      <c r="CV14" s="169">
        <v>-2.1</v>
      </c>
      <c r="CW14" s="169">
        <v>-2</v>
      </c>
      <c r="CX14" s="169">
        <v>-1.3</v>
      </c>
      <c r="CY14" s="169">
        <v>-1.8</v>
      </c>
      <c r="CZ14" s="169">
        <v>-1.8</v>
      </c>
      <c r="DA14" s="169">
        <v>-1.1000000000000001</v>
      </c>
      <c r="DB14" s="169">
        <v>-1</v>
      </c>
      <c r="DC14" s="169">
        <v>-1.4</v>
      </c>
      <c r="DD14" s="169">
        <v>-1.5</v>
      </c>
      <c r="DE14" s="169">
        <v>-1.9</v>
      </c>
      <c r="DF14" s="169">
        <v>-2</v>
      </c>
      <c r="DG14" s="169">
        <v>-2.4</v>
      </c>
      <c r="DH14" s="169">
        <v>-1.7</v>
      </c>
      <c r="DI14" s="169">
        <v>-1.1000000000000001</v>
      </c>
      <c r="DJ14" s="169">
        <v>-0.9</v>
      </c>
      <c r="DK14" s="169">
        <v>-0.3</v>
      </c>
      <c r="DL14" s="169">
        <v>-0.6</v>
      </c>
      <c r="DM14" s="169">
        <v>-1</v>
      </c>
      <c r="DN14" s="169">
        <v>-0.8</v>
      </c>
      <c r="DO14" s="169">
        <v>-1</v>
      </c>
      <c r="DP14" s="169">
        <v>-1.2</v>
      </c>
      <c r="DQ14" s="169">
        <v>-0.9</v>
      </c>
      <c r="DR14" s="169">
        <v>-0.9</v>
      </c>
      <c r="DS14" s="169">
        <v>-0.4</v>
      </c>
      <c r="DT14" s="169">
        <v>-1</v>
      </c>
      <c r="DU14" s="169">
        <v>-1.9</v>
      </c>
      <c r="DV14" s="169">
        <v>-2.5</v>
      </c>
      <c r="DW14" s="169">
        <v>-2.5</v>
      </c>
      <c r="DX14" s="169">
        <v>-1.9</v>
      </c>
      <c r="DY14" s="169">
        <v>-1.1000000000000001</v>
      </c>
      <c r="DZ14" s="169">
        <v>-1.1000000000000001</v>
      </c>
      <c r="EA14" s="169">
        <v>-1.1000000000000001</v>
      </c>
      <c r="EB14" s="169">
        <v>-1</v>
      </c>
      <c r="EC14" s="169">
        <v>-0.8</v>
      </c>
      <c r="ED14" s="169">
        <v>-0.5</v>
      </c>
    </row>
    <row r="15" spans="1:134">
      <c r="A15" s="172" t="s">
        <v>666</v>
      </c>
      <c r="B15" s="176">
        <f t="shared" si="0"/>
        <v>1.9560606060606072</v>
      </c>
      <c r="C15" s="173">
        <v>2.5</v>
      </c>
      <c r="D15" s="169">
        <v>2.5</v>
      </c>
      <c r="E15" s="169">
        <v>2.4</v>
      </c>
      <c r="F15" s="169">
        <v>2.2999999999999998</v>
      </c>
      <c r="G15" s="169">
        <v>2.8</v>
      </c>
      <c r="H15" s="169">
        <v>2.2999999999999998</v>
      </c>
      <c r="I15" s="169">
        <v>2.2999999999999998</v>
      </c>
      <c r="J15" s="169">
        <v>2.6</v>
      </c>
      <c r="K15" s="169">
        <v>2.2000000000000002</v>
      </c>
      <c r="L15" s="169">
        <v>0.8</v>
      </c>
      <c r="M15" s="169">
        <v>1</v>
      </c>
      <c r="N15" s="169">
        <v>1.5</v>
      </c>
      <c r="O15" s="169">
        <v>1.3</v>
      </c>
      <c r="P15" s="169">
        <v>1.6</v>
      </c>
      <c r="Q15" s="169">
        <v>2.1</v>
      </c>
      <c r="R15" s="169">
        <v>2.5</v>
      </c>
      <c r="S15" s="169">
        <v>2.4</v>
      </c>
      <c r="T15" s="169">
        <v>2.6</v>
      </c>
      <c r="U15" s="169">
        <v>2.6</v>
      </c>
      <c r="V15" s="169">
        <v>2.6</v>
      </c>
      <c r="W15" s="169">
        <v>2.9</v>
      </c>
      <c r="X15" s="169">
        <v>4</v>
      </c>
      <c r="Y15" s="169">
        <v>5.2</v>
      </c>
      <c r="Z15" s="169">
        <v>5.4</v>
      </c>
      <c r="AA15" s="169">
        <v>7.9</v>
      </c>
      <c r="AB15" s="169">
        <v>7.7</v>
      </c>
      <c r="AC15" s="169">
        <v>7.1</v>
      </c>
      <c r="AD15" s="169">
        <v>6.8</v>
      </c>
      <c r="AE15" s="169">
        <v>6.8</v>
      </c>
      <c r="AF15" s="169">
        <v>6.7</v>
      </c>
      <c r="AG15" s="169">
        <v>6.8</v>
      </c>
      <c r="AH15" s="169">
        <v>6.3</v>
      </c>
      <c r="AI15" s="169">
        <v>6.3</v>
      </c>
      <c r="AJ15" s="169">
        <v>5.8</v>
      </c>
      <c r="AK15" s="169">
        <v>4.0999999999999996</v>
      </c>
      <c r="AL15" s="169">
        <v>3.3</v>
      </c>
      <c r="AM15" s="169">
        <v>1.4</v>
      </c>
      <c r="AN15" s="169">
        <v>1.3</v>
      </c>
      <c r="AO15" s="169">
        <v>1.8</v>
      </c>
      <c r="AP15" s="169">
        <v>1.2</v>
      </c>
      <c r="AQ15" s="169">
        <v>1</v>
      </c>
      <c r="AR15" s="169">
        <v>0.8</v>
      </c>
      <c r="AS15" s="169">
        <v>-0.1</v>
      </c>
      <c r="AT15" s="169">
        <v>0</v>
      </c>
      <c r="AU15" s="169">
        <v>-0.3</v>
      </c>
      <c r="AV15" s="169">
        <v>-0.5</v>
      </c>
      <c r="AW15" s="169">
        <v>0.1</v>
      </c>
      <c r="AX15" s="169">
        <v>0.6</v>
      </c>
      <c r="AY15" s="169">
        <v>0.2</v>
      </c>
      <c r="AZ15" s="169">
        <v>0.3</v>
      </c>
      <c r="BA15" s="169">
        <v>0.3</v>
      </c>
      <c r="BB15" s="169">
        <v>0.9</v>
      </c>
      <c r="BC15" s="169">
        <v>1</v>
      </c>
      <c r="BD15" s="169">
        <v>0.9</v>
      </c>
      <c r="BE15" s="169">
        <v>1.6</v>
      </c>
      <c r="BF15" s="169">
        <v>1.5</v>
      </c>
      <c r="BG15" s="169">
        <v>1.9</v>
      </c>
      <c r="BH15" s="169">
        <v>1.7</v>
      </c>
      <c r="BI15" s="169">
        <v>1.9</v>
      </c>
      <c r="BJ15" s="169">
        <v>2.2999999999999998</v>
      </c>
      <c r="BK15" s="169">
        <v>2</v>
      </c>
      <c r="BL15" s="169">
        <v>2</v>
      </c>
      <c r="BM15" s="169">
        <v>1.8</v>
      </c>
      <c r="BN15" s="169">
        <v>1.6</v>
      </c>
      <c r="BO15" s="169">
        <v>1.9</v>
      </c>
      <c r="BP15" s="169">
        <v>2</v>
      </c>
      <c r="BQ15" s="169">
        <v>1.9</v>
      </c>
      <c r="BR15" s="169">
        <v>2</v>
      </c>
      <c r="BS15" s="169">
        <v>2.2000000000000002</v>
      </c>
      <c r="BT15" s="169">
        <v>2.7</v>
      </c>
      <c r="BU15" s="169">
        <v>2.9</v>
      </c>
      <c r="BV15" s="169">
        <v>2.8</v>
      </c>
      <c r="BW15" s="169">
        <v>3.8</v>
      </c>
      <c r="BX15" s="169">
        <v>3.9</v>
      </c>
      <c r="BY15" s="169">
        <v>4.0999999999999996</v>
      </c>
      <c r="BZ15" s="169">
        <v>3.9</v>
      </c>
      <c r="CA15" s="169">
        <v>3.6</v>
      </c>
      <c r="CB15" s="169">
        <v>3.8</v>
      </c>
      <c r="CC15" s="169">
        <v>3.4</v>
      </c>
      <c r="CD15" s="169">
        <v>3.5</v>
      </c>
      <c r="CE15" s="169">
        <v>3.5</v>
      </c>
      <c r="CF15" s="169">
        <v>3.6</v>
      </c>
      <c r="CG15" s="169">
        <v>2.8</v>
      </c>
      <c r="CH15" s="169">
        <v>2.4</v>
      </c>
      <c r="CI15" s="169">
        <v>2</v>
      </c>
      <c r="CJ15" s="169">
        <v>1.7</v>
      </c>
      <c r="CK15" s="169">
        <v>1.5</v>
      </c>
      <c r="CL15" s="169">
        <v>1.7</v>
      </c>
      <c r="CM15" s="169">
        <v>1.2</v>
      </c>
      <c r="CN15" s="169">
        <v>1.5</v>
      </c>
      <c r="CO15" s="169">
        <v>1.4</v>
      </c>
      <c r="CP15" s="169">
        <v>1.2</v>
      </c>
      <c r="CQ15" s="169">
        <v>1</v>
      </c>
      <c r="CR15" s="169">
        <v>0.8</v>
      </c>
      <c r="CS15" s="169">
        <v>1</v>
      </c>
      <c r="CT15" s="169">
        <v>1.5</v>
      </c>
      <c r="CU15" s="169">
        <v>0.3</v>
      </c>
      <c r="CV15" s="169">
        <v>0.3</v>
      </c>
      <c r="CW15" s="169">
        <v>0.3</v>
      </c>
      <c r="CX15" s="169">
        <v>0.1</v>
      </c>
      <c r="CY15" s="169">
        <v>0.5</v>
      </c>
      <c r="CZ15" s="169">
        <v>0</v>
      </c>
      <c r="DA15" s="169">
        <v>0.5</v>
      </c>
      <c r="DB15" s="169">
        <v>0.7</v>
      </c>
      <c r="DC15" s="169">
        <v>0.8</v>
      </c>
      <c r="DD15" s="169">
        <v>0.8</v>
      </c>
      <c r="DE15" s="169">
        <v>0.6</v>
      </c>
      <c r="DF15" s="169">
        <v>0</v>
      </c>
      <c r="DG15" s="169">
        <v>-0.1</v>
      </c>
      <c r="DH15" s="169">
        <v>0</v>
      </c>
      <c r="DI15" s="169">
        <v>0.1</v>
      </c>
      <c r="DJ15" s="169">
        <v>0.5</v>
      </c>
      <c r="DK15" s="169">
        <v>0.7</v>
      </c>
      <c r="DL15" s="169">
        <v>0.9</v>
      </c>
      <c r="DM15" s="169">
        <v>0.5</v>
      </c>
      <c r="DN15" s="169">
        <v>0.2</v>
      </c>
      <c r="DO15" s="169">
        <v>0.3</v>
      </c>
      <c r="DP15" s="169">
        <v>0.1</v>
      </c>
      <c r="DQ15" s="169">
        <v>0</v>
      </c>
      <c r="DR15" s="169">
        <v>-0.1</v>
      </c>
      <c r="DS15" s="169">
        <v>0.5</v>
      </c>
      <c r="DT15" s="169">
        <v>0.5</v>
      </c>
      <c r="DU15" s="169">
        <v>0.3</v>
      </c>
      <c r="DV15" s="169">
        <v>0.5</v>
      </c>
      <c r="DW15" s="169">
        <v>0</v>
      </c>
      <c r="DX15" s="169">
        <v>-0.1</v>
      </c>
      <c r="DY15" s="169">
        <v>0.5</v>
      </c>
      <c r="DZ15" s="169">
        <v>0.6</v>
      </c>
      <c r="EA15" s="169">
        <v>0.5</v>
      </c>
      <c r="EB15" s="169">
        <v>0.8</v>
      </c>
      <c r="EC15" s="169">
        <v>1.6</v>
      </c>
      <c r="ED15" s="169">
        <v>2.1</v>
      </c>
    </row>
    <row r="16" spans="1:134">
      <c r="A16" s="172" t="s">
        <v>667</v>
      </c>
      <c r="B16" s="176">
        <f t="shared" si="0"/>
        <v>1.5030303030303027</v>
      </c>
      <c r="C16" s="173">
        <v>2</v>
      </c>
      <c r="D16" s="169">
        <v>2.1</v>
      </c>
      <c r="E16" s="169">
        <v>1.8</v>
      </c>
      <c r="F16" s="169">
        <v>1.9</v>
      </c>
      <c r="G16" s="169">
        <v>2</v>
      </c>
      <c r="H16" s="169">
        <v>2.1</v>
      </c>
      <c r="I16" s="169">
        <v>2</v>
      </c>
      <c r="J16" s="169">
        <v>2</v>
      </c>
      <c r="K16" s="169">
        <v>1.4</v>
      </c>
      <c r="L16" s="169">
        <v>1.4</v>
      </c>
      <c r="M16" s="169">
        <v>1.8</v>
      </c>
      <c r="N16" s="169">
        <v>1.6</v>
      </c>
      <c r="O16" s="169">
        <v>1.8</v>
      </c>
      <c r="P16" s="169">
        <v>1.9</v>
      </c>
      <c r="Q16" s="169">
        <v>2</v>
      </c>
      <c r="R16" s="169">
        <v>1.6</v>
      </c>
      <c r="S16" s="169">
        <v>1.7</v>
      </c>
      <c r="T16" s="169">
        <v>1.3</v>
      </c>
      <c r="U16" s="169">
        <v>1</v>
      </c>
      <c r="V16" s="169">
        <v>0.8</v>
      </c>
      <c r="W16" s="169">
        <v>1.1000000000000001</v>
      </c>
      <c r="X16" s="169">
        <v>1.7</v>
      </c>
      <c r="Y16" s="169">
        <v>2.5</v>
      </c>
      <c r="Z16" s="169">
        <v>2.4</v>
      </c>
      <c r="AA16" s="169">
        <v>3.1</v>
      </c>
      <c r="AB16" s="169">
        <v>3.2</v>
      </c>
      <c r="AC16" s="169">
        <v>3.3</v>
      </c>
      <c r="AD16" s="169">
        <v>3.4</v>
      </c>
      <c r="AE16" s="169">
        <v>3.6</v>
      </c>
      <c r="AF16" s="169">
        <v>4.2</v>
      </c>
      <c r="AG16" s="169">
        <v>4.3</v>
      </c>
      <c r="AH16" s="169">
        <v>4.8</v>
      </c>
      <c r="AI16" s="169">
        <v>4.5</v>
      </c>
      <c r="AJ16" s="169">
        <v>3.8</v>
      </c>
      <c r="AK16" s="169">
        <v>2.8</v>
      </c>
      <c r="AL16" s="169">
        <v>2.5</v>
      </c>
      <c r="AM16" s="169">
        <v>1.7</v>
      </c>
      <c r="AN16" s="169">
        <v>1.7</v>
      </c>
      <c r="AO16" s="169">
        <v>1.5</v>
      </c>
      <c r="AP16" s="169">
        <v>1.1000000000000001</v>
      </c>
      <c r="AQ16" s="169">
        <v>1</v>
      </c>
      <c r="AR16" s="169">
        <v>0.9</v>
      </c>
      <c r="AS16" s="169">
        <v>0.7</v>
      </c>
      <c r="AT16" s="169">
        <v>0.8</v>
      </c>
      <c r="AU16" s="169">
        <v>0.4</v>
      </c>
      <c r="AV16" s="169">
        <v>0.8</v>
      </c>
      <c r="AW16" s="169">
        <v>1</v>
      </c>
      <c r="AX16" s="169">
        <v>1.1000000000000001</v>
      </c>
      <c r="AY16" s="169">
        <v>1.9</v>
      </c>
      <c r="AZ16" s="169">
        <v>1.9</v>
      </c>
      <c r="BA16" s="169">
        <v>2.1</v>
      </c>
      <c r="BB16" s="169">
        <v>2.4</v>
      </c>
      <c r="BC16" s="169">
        <v>2.1</v>
      </c>
      <c r="BD16" s="169">
        <v>1.6</v>
      </c>
      <c r="BE16" s="169">
        <v>2.2000000000000002</v>
      </c>
      <c r="BF16" s="169">
        <v>2.2999999999999998</v>
      </c>
      <c r="BG16" s="169">
        <v>2.6</v>
      </c>
      <c r="BH16" s="169">
        <v>2.2999999999999998</v>
      </c>
      <c r="BI16" s="169">
        <v>2.4</v>
      </c>
      <c r="BJ16" s="169">
        <v>2.8</v>
      </c>
      <c r="BK16" s="169">
        <v>2.6</v>
      </c>
      <c r="BL16" s="169">
        <v>2.6</v>
      </c>
      <c r="BM16" s="169">
        <v>2.6</v>
      </c>
      <c r="BN16" s="169">
        <v>2.9</v>
      </c>
      <c r="BO16" s="169">
        <v>3</v>
      </c>
      <c r="BP16" s="169">
        <v>3</v>
      </c>
      <c r="BQ16" s="169">
        <v>2.9</v>
      </c>
      <c r="BR16" s="169">
        <v>2.4</v>
      </c>
      <c r="BS16" s="169">
        <v>2.2999999999999998</v>
      </c>
      <c r="BT16" s="169">
        <v>2.7</v>
      </c>
      <c r="BU16" s="169">
        <v>2.5</v>
      </c>
      <c r="BV16" s="169">
        <v>2.4</v>
      </c>
      <c r="BW16" s="169">
        <v>2.7</v>
      </c>
      <c r="BX16" s="169">
        <v>2.7</v>
      </c>
      <c r="BY16" s="169">
        <v>2.7</v>
      </c>
      <c r="BZ16" s="169">
        <v>2.2000000000000002</v>
      </c>
      <c r="CA16" s="169">
        <v>2.1</v>
      </c>
      <c r="CB16" s="169">
        <v>2.2000000000000002</v>
      </c>
      <c r="CC16" s="169">
        <v>2.2000000000000002</v>
      </c>
      <c r="CD16" s="169">
        <v>2.6</v>
      </c>
      <c r="CE16" s="169">
        <v>2.6</v>
      </c>
      <c r="CF16" s="169">
        <v>2.2999999999999998</v>
      </c>
      <c r="CG16" s="169">
        <v>2.2999999999999998</v>
      </c>
      <c r="CH16" s="169">
        <v>1.9</v>
      </c>
      <c r="CI16" s="169">
        <v>0.9</v>
      </c>
      <c r="CJ16" s="169">
        <v>1.1000000000000001</v>
      </c>
      <c r="CK16" s="169">
        <v>0.7</v>
      </c>
      <c r="CL16" s="169">
        <v>0.5</v>
      </c>
      <c r="CM16" s="169">
        <v>0.7</v>
      </c>
      <c r="CN16" s="169">
        <v>0.6</v>
      </c>
      <c r="CO16" s="169">
        <v>0.4</v>
      </c>
      <c r="CP16" s="169">
        <v>0.1</v>
      </c>
      <c r="CQ16" s="169">
        <v>0.1</v>
      </c>
      <c r="CR16" s="169">
        <v>0.4</v>
      </c>
      <c r="CS16" s="169">
        <v>0.2</v>
      </c>
      <c r="CT16" s="169">
        <v>0.5</v>
      </c>
      <c r="CU16" s="169">
        <v>0.8</v>
      </c>
      <c r="CV16" s="169">
        <v>0.3</v>
      </c>
      <c r="CW16" s="169">
        <v>0.2</v>
      </c>
      <c r="CX16" s="169">
        <v>0.5</v>
      </c>
      <c r="CY16" s="169">
        <v>0.3</v>
      </c>
      <c r="CZ16" s="169">
        <v>0.4</v>
      </c>
      <c r="DA16" s="169">
        <v>0.5</v>
      </c>
      <c r="DB16" s="169">
        <v>0.3</v>
      </c>
      <c r="DC16" s="169">
        <v>0.3</v>
      </c>
      <c r="DD16" s="169">
        <v>0.2</v>
      </c>
      <c r="DE16" s="169">
        <v>0.3</v>
      </c>
      <c r="DF16" s="169">
        <v>0.1</v>
      </c>
      <c r="DG16" s="169">
        <v>-0.3</v>
      </c>
      <c r="DH16" s="169">
        <v>-0.1</v>
      </c>
      <c r="DI16" s="169">
        <v>0.3</v>
      </c>
      <c r="DJ16" s="169">
        <v>0.4</v>
      </c>
      <c r="DK16" s="169">
        <v>0.4</v>
      </c>
      <c r="DL16" s="169">
        <v>0.4</v>
      </c>
      <c r="DM16" s="169">
        <v>0.5</v>
      </c>
      <c r="DN16" s="169">
        <v>0.3</v>
      </c>
      <c r="DO16" s="169">
        <v>0.3</v>
      </c>
      <c r="DP16" s="169">
        <v>0.1</v>
      </c>
      <c r="DQ16" s="169">
        <v>0.1</v>
      </c>
      <c r="DR16" s="169">
        <v>0.3</v>
      </c>
      <c r="DS16" s="169">
        <v>0.4</v>
      </c>
      <c r="DT16" s="169">
        <v>0.1</v>
      </c>
      <c r="DU16" s="169">
        <v>-0.3</v>
      </c>
      <c r="DV16" s="169">
        <v>-0.3</v>
      </c>
      <c r="DW16" s="169">
        <v>-0.1</v>
      </c>
      <c r="DX16" s="169">
        <v>0.1</v>
      </c>
      <c r="DY16" s="169">
        <v>0.1</v>
      </c>
      <c r="DZ16" s="169">
        <v>0</v>
      </c>
      <c r="EA16" s="169">
        <v>-0.3</v>
      </c>
      <c r="EB16" s="169">
        <v>0.1</v>
      </c>
      <c r="EC16" s="169">
        <v>0.1</v>
      </c>
      <c r="ED16" s="169">
        <v>0.3</v>
      </c>
    </row>
    <row r="17" spans="1:134">
      <c r="A17" s="172" t="s">
        <v>668</v>
      </c>
      <c r="B17" s="176">
        <f t="shared" si="0"/>
        <v>1.4272727272727272</v>
      </c>
      <c r="C17" s="173">
        <v>2.2000000000000002</v>
      </c>
      <c r="D17" s="169">
        <v>2.1</v>
      </c>
      <c r="E17" s="169">
        <v>1.9</v>
      </c>
      <c r="F17" s="169">
        <v>2.2000000000000002</v>
      </c>
      <c r="G17" s="169">
        <v>2.1</v>
      </c>
      <c r="H17" s="169">
        <v>2.1</v>
      </c>
      <c r="I17" s="169">
        <v>2.1</v>
      </c>
      <c r="J17" s="169">
        <v>1.9</v>
      </c>
      <c r="K17" s="169">
        <v>1</v>
      </c>
      <c r="L17" s="169">
        <v>1</v>
      </c>
      <c r="M17" s="169">
        <v>1.5</v>
      </c>
      <c r="N17" s="169">
        <v>1.4</v>
      </c>
      <c r="O17" s="169">
        <v>1.7</v>
      </c>
      <c r="P17" s="169">
        <v>1.8</v>
      </c>
      <c r="Q17" s="169">
        <v>2</v>
      </c>
      <c r="R17" s="169">
        <v>2.1</v>
      </c>
      <c r="S17" s="169">
        <v>1.9</v>
      </c>
      <c r="T17" s="169">
        <v>1.9</v>
      </c>
      <c r="U17" s="169">
        <v>2</v>
      </c>
      <c r="V17" s="169">
        <v>1.9</v>
      </c>
      <c r="W17" s="169">
        <v>2.6</v>
      </c>
      <c r="X17" s="169">
        <v>2.6</v>
      </c>
      <c r="Y17" s="169">
        <v>3.3</v>
      </c>
      <c r="Z17" s="169">
        <v>3.1</v>
      </c>
      <c r="AA17" s="169">
        <v>3</v>
      </c>
      <c r="AB17" s="169">
        <v>3.1</v>
      </c>
      <c r="AC17" s="169">
        <v>3.3</v>
      </c>
      <c r="AD17" s="169">
        <v>2.6</v>
      </c>
      <c r="AE17" s="169">
        <v>3.1</v>
      </c>
      <c r="AF17" s="169">
        <v>3.4</v>
      </c>
      <c r="AG17" s="169">
        <v>3.5</v>
      </c>
      <c r="AH17" s="169">
        <v>3.2</v>
      </c>
      <c r="AI17" s="169">
        <v>3</v>
      </c>
      <c r="AJ17" s="169">
        <v>2.6</v>
      </c>
      <c r="AK17" s="169">
        <v>1.4</v>
      </c>
      <c r="AL17" s="169">
        <v>1.1000000000000001</v>
      </c>
      <c r="AM17" s="169">
        <v>1</v>
      </c>
      <c r="AN17" s="169">
        <v>1</v>
      </c>
      <c r="AO17" s="169">
        <v>0.3</v>
      </c>
      <c r="AP17" s="169">
        <v>0.7</v>
      </c>
      <c r="AQ17" s="169">
        <v>-0.1</v>
      </c>
      <c r="AR17" s="169">
        <v>0</v>
      </c>
      <c r="AS17" s="169">
        <v>-0.8</v>
      </c>
      <c r="AT17" s="169">
        <v>0</v>
      </c>
      <c r="AU17" s="169">
        <v>-0.4</v>
      </c>
      <c r="AV17" s="169">
        <v>-0.1</v>
      </c>
      <c r="AW17" s="169">
        <v>0.3</v>
      </c>
      <c r="AX17" s="169">
        <v>1</v>
      </c>
      <c r="AY17" s="169">
        <v>0.7</v>
      </c>
      <c r="AZ17" s="169">
        <v>0.5</v>
      </c>
      <c r="BA17" s="169">
        <v>1.3</v>
      </c>
      <c r="BB17" s="169">
        <v>1</v>
      </c>
      <c r="BC17" s="169">
        <v>1.3</v>
      </c>
      <c r="BD17" s="169">
        <v>0.9</v>
      </c>
      <c r="BE17" s="169">
        <v>1.2</v>
      </c>
      <c r="BF17" s="169">
        <v>1</v>
      </c>
      <c r="BG17" s="169">
        <v>1.3</v>
      </c>
      <c r="BH17" s="169">
        <v>1.4</v>
      </c>
      <c r="BI17" s="169">
        <v>1.5</v>
      </c>
      <c r="BJ17" s="169">
        <v>1.7</v>
      </c>
      <c r="BK17" s="169">
        <v>2</v>
      </c>
      <c r="BL17" s="169">
        <v>2.2000000000000002</v>
      </c>
      <c r="BM17" s="169">
        <v>2.2999999999999998</v>
      </c>
      <c r="BN17" s="169">
        <v>2.7</v>
      </c>
      <c r="BO17" s="169">
        <v>2.4</v>
      </c>
      <c r="BP17" s="169">
        <v>2.5</v>
      </c>
      <c r="BQ17" s="169">
        <v>2.7</v>
      </c>
      <c r="BR17" s="169">
        <v>2.6</v>
      </c>
      <c r="BS17" s="169">
        <v>2.8</v>
      </c>
      <c r="BT17" s="169">
        <v>2.8</v>
      </c>
      <c r="BU17" s="169">
        <v>2.8</v>
      </c>
      <c r="BV17" s="169">
        <v>2.2999999999999998</v>
      </c>
      <c r="BW17" s="169">
        <v>2.2999999999999998</v>
      </c>
      <c r="BX17" s="169">
        <v>2.5</v>
      </c>
      <c r="BY17" s="169">
        <v>2.2999999999999998</v>
      </c>
      <c r="BZ17" s="169">
        <v>2.2999999999999998</v>
      </c>
      <c r="CA17" s="169">
        <v>2.1</v>
      </c>
      <c r="CB17" s="169">
        <v>1.9</v>
      </c>
      <c r="CC17" s="169">
        <v>1.9</v>
      </c>
      <c r="CD17" s="169">
        <v>2.2000000000000002</v>
      </c>
      <c r="CE17" s="169">
        <v>2.1</v>
      </c>
      <c r="CF17" s="169">
        <v>2</v>
      </c>
      <c r="CG17" s="169">
        <v>1.9</v>
      </c>
      <c r="CH17" s="169">
        <v>2</v>
      </c>
      <c r="CI17" s="169">
        <v>1.9</v>
      </c>
      <c r="CJ17" s="169">
        <v>1.8</v>
      </c>
      <c r="CK17" s="169">
        <v>1.8</v>
      </c>
      <c r="CL17" s="169">
        <v>1</v>
      </c>
      <c r="CM17" s="169">
        <v>1.6</v>
      </c>
      <c r="CN17" s="169">
        <v>1.9</v>
      </c>
      <c r="CO17" s="169">
        <v>1.9</v>
      </c>
      <c r="CP17" s="169">
        <v>1.5</v>
      </c>
      <c r="CQ17" s="169">
        <v>1.5</v>
      </c>
      <c r="CR17" s="169">
        <v>1.2</v>
      </c>
      <c r="CS17" s="169">
        <v>1.6</v>
      </c>
      <c r="CT17" s="169">
        <v>1.3</v>
      </c>
      <c r="CU17" s="169">
        <v>1.1000000000000001</v>
      </c>
      <c r="CV17" s="169">
        <v>1</v>
      </c>
      <c r="CW17" s="169">
        <v>0.8</v>
      </c>
      <c r="CX17" s="169">
        <v>1.2</v>
      </c>
      <c r="CY17" s="169">
        <v>0.7</v>
      </c>
      <c r="CZ17" s="169">
        <v>0.9</v>
      </c>
      <c r="DA17" s="169">
        <v>0.7</v>
      </c>
      <c r="DB17" s="169">
        <v>0.8</v>
      </c>
      <c r="DC17" s="169">
        <v>0.8</v>
      </c>
      <c r="DD17" s="169">
        <v>0.8</v>
      </c>
      <c r="DE17" s="169">
        <v>0.5</v>
      </c>
      <c r="DF17" s="169">
        <v>0</v>
      </c>
      <c r="DG17" s="169">
        <v>-0.4</v>
      </c>
      <c r="DH17" s="169">
        <v>0</v>
      </c>
      <c r="DI17" s="169">
        <v>0.2</v>
      </c>
      <c r="DJ17" s="169">
        <v>0.3</v>
      </c>
      <c r="DK17" s="169">
        <v>0.6</v>
      </c>
      <c r="DL17" s="169">
        <v>0.2</v>
      </c>
      <c r="DM17" s="169">
        <v>0.1</v>
      </c>
      <c r="DN17" s="169">
        <v>0.1</v>
      </c>
      <c r="DO17" s="169">
        <v>-0.1</v>
      </c>
      <c r="DP17" s="169">
        <v>0.2</v>
      </c>
      <c r="DQ17" s="169">
        <v>0.2</v>
      </c>
      <c r="DR17" s="169">
        <v>0.2</v>
      </c>
      <c r="DS17" s="169">
        <v>0.4</v>
      </c>
      <c r="DT17" s="169">
        <v>-0.2</v>
      </c>
      <c r="DU17" s="169">
        <v>0.1</v>
      </c>
      <c r="DV17" s="169">
        <v>-0.3</v>
      </c>
      <c r="DW17" s="169">
        <v>0</v>
      </c>
      <c r="DX17" s="169">
        <v>0.2</v>
      </c>
      <c r="DY17" s="169">
        <v>0.4</v>
      </c>
      <c r="DZ17" s="169">
        <v>0.3</v>
      </c>
      <c r="EA17" s="169">
        <v>0.5</v>
      </c>
      <c r="EB17" s="169">
        <v>0.7</v>
      </c>
      <c r="EC17" s="169">
        <v>0.7</v>
      </c>
      <c r="ED17" s="169">
        <v>1.7</v>
      </c>
    </row>
    <row r="18" spans="1:134">
      <c r="A18" s="172" t="s">
        <v>669</v>
      </c>
      <c r="B18" s="176">
        <f t="shared" si="0"/>
        <v>3.518181818181819</v>
      </c>
      <c r="C18" s="173">
        <v>4.5999999999999996</v>
      </c>
      <c r="D18" s="169">
        <v>4.5999999999999996</v>
      </c>
      <c r="E18" s="169">
        <v>4</v>
      </c>
      <c r="F18" s="169">
        <v>4.3</v>
      </c>
      <c r="G18" s="169">
        <v>4.5999999999999996</v>
      </c>
      <c r="H18" s="169">
        <v>4.4000000000000004</v>
      </c>
      <c r="I18" s="169">
        <v>4.5</v>
      </c>
      <c r="J18" s="169">
        <v>5</v>
      </c>
      <c r="K18" s="169">
        <v>3.8</v>
      </c>
      <c r="L18" s="169">
        <v>3.8</v>
      </c>
      <c r="M18" s="169">
        <v>4.5999999999999996</v>
      </c>
      <c r="N18" s="169">
        <v>5.0999999999999996</v>
      </c>
      <c r="O18" s="169">
        <v>5</v>
      </c>
      <c r="P18" s="169">
        <v>4.5999999999999996</v>
      </c>
      <c r="Q18" s="169">
        <v>5.6</v>
      </c>
      <c r="R18" s="169">
        <v>5.6</v>
      </c>
      <c r="S18" s="169">
        <v>5.9</v>
      </c>
      <c r="T18" s="169">
        <v>6</v>
      </c>
      <c r="U18" s="169">
        <v>6.5</v>
      </c>
      <c r="V18" s="169">
        <v>6.1</v>
      </c>
      <c r="W18" s="169">
        <v>7.5</v>
      </c>
      <c r="X18" s="169">
        <v>8.6999999999999993</v>
      </c>
      <c r="Y18" s="169">
        <v>9.3000000000000007</v>
      </c>
      <c r="Z18" s="169">
        <v>9.6999999999999993</v>
      </c>
      <c r="AA18" s="169">
        <v>11.3</v>
      </c>
      <c r="AB18" s="169">
        <v>11.5</v>
      </c>
      <c r="AC18" s="169">
        <v>11.2</v>
      </c>
      <c r="AD18" s="169">
        <v>11.6</v>
      </c>
      <c r="AE18" s="169">
        <v>11.4</v>
      </c>
      <c r="AF18" s="169">
        <v>11.5</v>
      </c>
      <c r="AG18" s="169">
        <v>11.2</v>
      </c>
      <c r="AH18" s="169">
        <v>11.1</v>
      </c>
      <c r="AI18" s="169">
        <v>10.8</v>
      </c>
      <c r="AJ18" s="169">
        <v>10.1</v>
      </c>
      <c r="AK18" s="169">
        <v>8.5</v>
      </c>
      <c r="AL18" s="169">
        <v>7.5</v>
      </c>
      <c r="AM18" s="169">
        <v>4.7</v>
      </c>
      <c r="AN18" s="169">
        <v>3.9</v>
      </c>
      <c r="AO18" s="169">
        <v>2.5</v>
      </c>
      <c r="AP18" s="169">
        <v>0.9</v>
      </c>
      <c r="AQ18" s="169">
        <v>0.3</v>
      </c>
      <c r="AR18" s="169">
        <v>-0.5</v>
      </c>
      <c r="AS18" s="169">
        <v>-0.4</v>
      </c>
      <c r="AT18" s="169">
        <v>-0.7</v>
      </c>
      <c r="AU18" s="169">
        <v>-1.7</v>
      </c>
      <c r="AV18" s="169">
        <v>-2.1</v>
      </c>
      <c r="AW18" s="169">
        <v>-2.1</v>
      </c>
      <c r="AX18" s="169">
        <v>-1.9</v>
      </c>
      <c r="AY18" s="169">
        <v>-1</v>
      </c>
      <c r="AZ18" s="169">
        <v>-0.3</v>
      </c>
      <c r="BA18" s="169">
        <v>1.4</v>
      </c>
      <c r="BB18" s="169">
        <v>2.5</v>
      </c>
      <c r="BC18" s="169">
        <v>2.8</v>
      </c>
      <c r="BD18" s="169">
        <v>3.4</v>
      </c>
      <c r="BE18" s="169">
        <v>2.7</v>
      </c>
      <c r="BF18" s="169">
        <v>2.8</v>
      </c>
      <c r="BG18" s="169">
        <v>3.8</v>
      </c>
      <c r="BH18" s="169">
        <v>4.5</v>
      </c>
      <c r="BI18" s="169">
        <v>5</v>
      </c>
      <c r="BJ18" s="169">
        <v>5.4</v>
      </c>
      <c r="BK18" s="169">
        <v>5.0999999999999996</v>
      </c>
      <c r="BL18" s="169">
        <v>5.5</v>
      </c>
      <c r="BM18" s="169">
        <v>5.0999999999999996</v>
      </c>
      <c r="BN18" s="169">
        <v>5.4</v>
      </c>
      <c r="BO18" s="169">
        <v>5.5</v>
      </c>
      <c r="BP18" s="169">
        <v>4.9000000000000004</v>
      </c>
      <c r="BQ18" s="169">
        <v>5.3</v>
      </c>
      <c r="BR18" s="169">
        <v>5.6</v>
      </c>
      <c r="BS18" s="169">
        <v>5.4</v>
      </c>
      <c r="BT18" s="169">
        <v>4.7</v>
      </c>
      <c r="BU18" s="169">
        <v>4.4000000000000004</v>
      </c>
      <c r="BV18" s="169">
        <v>4.0999999999999996</v>
      </c>
      <c r="BW18" s="169">
        <v>4.7</v>
      </c>
      <c r="BX18" s="169">
        <v>4.4000000000000004</v>
      </c>
      <c r="BY18" s="169">
        <v>4.7</v>
      </c>
      <c r="BZ18" s="169">
        <v>4.3</v>
      </c>
      <c r="CA18" s="169">
        <v>4.0999999999999996</v>
      </c>
      <c r="CB18" s="169">
        <v>4.4000000000000004</v>
      </c>
      <c r="CC18" s="169">
        <v>4.0999999999999996</v>
      </c>
      <c r="CD18" s="169">
        <v>4.2</v>
      </c>
      <c r="CE18" s="169">
        <v>4.0999999999999996</v>
      </c>
      <c r="CF18" s="169">
        <v>4.2</v>
      </c>
      <c r="CG18" s="169">
        <v>3.8</v>
      </c>
      <c r="CH18" s="169">
        <v>3.6</v>
      </c>
      <c r="CI18" s="169">
        <v>3.7</v>
      </c>
      <c r="CJ18" s="169">
        <v>4</v>
      </c>
      <c r="CK18" s="169">
        <v>3.8</v>
      </c>
      <c r="CL18" s="169">
        <v>3.4</v>
      </c>
      <c r="CM18" s="169">
        <v>3.6</v>
      </c>
      <c r="CN18" s="169">
        <v>4.0999999999999996</v>
      </c>
      <c r="CO18" s="169">
        <v>4</v>
      </c>
      <c r="CP18" s="169">
        <v>3.6</v>
      </c>
      <c r="CQ18" s="169">
        <v>2.6</v>
      </c>
      <c r="CR18" s="169">
        <v>2.2000000000000002</v>
      </c>
      <c r="CS18" s="169">
        <v>2.1</v>
      </c>
      <c r="CT18" s="169">
        <v>2</v>
      </c>
      <c r="CU18" s="169">
        <v>1.6</v>
      </c>
      <c r="CV18" s="169">
        <v>1.1000000000000001</v>
      </c>
      <c r="CW18" s="169">
        <v>0.7</v>
      </c>
      <c r="CX18" s="169">
        <v>0.8</v>
      </c>
      <c r="CY18" s="169">
        <v>0.6</v>
      </c>
      <c r="CZ18" s="169">
        <v>0.3</v>
      </c>
      <c r="DA18" s="169">
        <v>0</v>
      </c>
      <c r="DB18" s="169">
        <v>-0.2</v>
      </c>
      <c r="DC18" s="169">
        <v>0.2</v>
      </c>
      <c r="DD18" s="169">
        <v>0.5</v>
      </c>
      <c r="DE18" s="169">
        <v>0</v>
      </c>
      <c r="DF18" s="169">
        <v>0.1</v>
      </c>
      <c r="DG18" s="169">
        <v>-0.5</v>
      </c>
      <c r="DH18" s="169">
        <v>-0.2</v>
      </c>
      <c r="DI18" s="169">
        <v>0</v>
      </c>
      <c r="DJ18" s="169">
        <v>0.4</v>
      </c>
      <c r="DK18" s="169">
        <v>0.5</v>
      </c>
      <c r="DL18" s="169">
        <v>0.3</v>
      </c>
      <c r="DM18" s="169">
        <v>0.1</v>
      </c>
      <c r="DN18" s="169">
        <v>0.2</v>
      </c>
      <c r="DO18" s="169">
        <v>-0.3</v>
      </c>
      <c r="DP18" s="169">
        <v>0</v>
      </c>
      <c r="DQ18" s="169">
        <v>0.5</v>
      </c>
      <c r="DR18" s="169">
        <v>-0.2</v>
      </c>
      <c r="DS18" s="169">
        <v>0.1</v>
      </c>
      <c r="DT18" s="169">
        <v>0.4</v>
      </c>
      <c r="DU18" s="169">
        <v>0.5</v>
      </c>
      <c r="DV18" s="169">
        <v>0</v>
      </c>
      <c r="DW18" s="169">
        <v>0</v>
      </c>
      <c r="DX18" s="169">
        <v>0.4</v>
      </c>
      <c r="DY18" s="169">
        <v>0.8</v>
      </c>
      <c r="DZ18" s="169">
        <v>1.1000000000000001</v>
      </c>
      <c r="EA18" s="169">
        <v>1.7</v>
      </c>
      <c r="EB18" s="169">
        <v>1</v>
      </c>
      <c r="EC18" s="169">
        <v>1.4</v>
      </c>
      <c r="ED18" s="169">
        <v>2.4</v>
      </c>
    </row>
    <row r="19" spans="1:134">
      <c r="A19" s="172" t="s">
        <v>670</v>
      </c>
      <c r="B19" s="176">
        <f t="shared" si="0"/>
        <v>0.8303030303030301</v>
      </c>
      <c r="C19" s="173">
        <v>2.2999999999999998</v>
      </c>
      <c r="D19" s="169">
        <v>2.7</v>
      </c>
      <c r="E19" s="169">
        <v>2.8</v>
      </c>
      <c r="F19" s="169">
        <v>2.8</v>
      </c>
      <c r="G19" s="169">
        <v>3.1</v>
      </c>
      <c r="H19" s="169">
        <v>2.8</v>
      </c>
      <c r="I19" s="169">
        <v>3</v>
      </c>
      <c r="J19" s="169">
        <v>3.1</v>
      </c>
      <c r="K19" s="169">
        <v>2.2000000000000002</v>
      </c>
      <c r="L19" s="169">
        <v>2.2000000000000002</v>
      </c>
      <c r="M19" s="169">
        <v>2.4</v>
      </c>
      <c r="N19" s="169">
        <v>3</v>
      </c>
      <c r="O19" s="169">
        <v>3</v>
      </c>
      <c r="P19" s="169">
        <v>2.7</v>
      </c>
      <c r="Q19" s="169">
        <v>3</v>
      </c>
      <c r="R19" s="169">
        <v>2.9</v>
      </c>
      <c r="S19" s="169">
        <v>2.7</v>
      </c>
      <c r="T19" s="169">
        <v>2.8</v>
      </c>
      <c r="U19" s="169">
        <v>2.7</v>
      </c>
      <c r="V19" s="169">
        <v>2.4</v>
      </c>
      <c r="W19" s="169">
        <v>2.9</v>
      </c>
      <c r="X19" s="169">
        <v>3</v>
      </c>
      <c r="Y19" s="169">
        <v>3.5</v>
      </c>
      <c r="Z19" s="169">
        <v>3.2</v>
      </c>
      <c r="AA19" s="169">
        <v>3.1</v>
      </c>
      <c r="AB19" s="169">
        <v>3.4</v>
      </c>
      <c r="AC19" s="169">
        <v>3.8</v>
      </c>
      <c r="AD19" s="169">
        <v>3.4</v>
      </c>
      <c r="AE19" s="169">
        <v>3.7</v>
      </c>
      <c r="AF19" s="169">
        <v>3.9</v>
      </c>
      <c r="AG19" s="169">
        <v>3.5</v>
      </c>
      <c r="AH19" s="169">
        <v>3.2</v>
      </c>
      <c r="AI19" s="169">
        <v>3.2</v>
      </c>
      <c r="AJ19" s="169">
        <v>2.8</v>
      </c>
      <c r="AK19" s="169">
        <v>2.1</v>
      </c>
      <c r="AL19" s="169">
        <v>1.3</v>
      </c>
      <c r="AM19" s="169">
        <v>1.2</v>
      </c>
      <c r="AN19" s="169">
        <v>0.1</v>
      </c>
      <c r="AO19" s="169">
        <v>-0.8</v>
      </c>
      <c r="AP19" s="169">
        <v>-0.8</v>
      </c>
      <c r="AQ19" s="169">
        <v>-1.7</v>
      </c>
      <c r="AR19" s="169">
        <v>-2.1</v>
      </c>
      <c r="AS19" s="169">
        <v>-2.5</v>
      </c>
      <c r="AT19" s="169">
        <v>-2.4</v>
      </c>
      <c r="AU19" s="169">
        <v>-2.9</v>
      </c>
      <c r="AV19" s="169">
        <v>-2.9</v>
      </c>
      <c r="AW19" s="169">
        <v>-2.8</v>
      </c>
      <c r="AX19" s="169">
        <v>-2.6</v>
      </c>
      <c r="AY19" s="169">
        <v>-2.5</v>
      </c>
      <c r="AZ19" s="169">
        <v>-2.4</v>
      </c>
      <c r="BA19" s="169">
        <v>-2.4</v>
      </c>
      <c r="BB19" s="169">
        <v>-2.4</v>
      </c>
      <c r="BC19" s="169">
        <v>-1.9</v>
      </c>
      <c r="BD19" s="169">
        <v>-2</v>
      </c>
      <c r="BE19" s="169">
        <v>-1.2</v>
      </c>
      <c r="BF19" s="169">
        <v>-1.2</v>
      </c>
      <c r="BG19" s="169">
        <v>-1.1000000000000001</v>
      </c>
      <c r="BH19" s="169">
        <v>-0.7</v>
      </c>
      <c r="BI19" s="169">
        <v>-0.9</v>
      </c>
      <c r="BJ19" s="169">
        <v>-0.2</v>
      </c>
      <c r="BK19" s="169">
        <v>0.3</v>
      </c>
      <c r="BL19" s="169">
        <v>0.9</v>
      </c>
      <c r="BM19" s="169">
        <v>1.2</v>
      </c>
      <c r="BN19" s="169">
        <v>1.5</v>
      </c>
      <c r="BO19" s="169">
        <v>1.2</v>
      </c>
      <c r="BP19" s="169">
        <v>1.1000000000000001</v>
      </c>
      <c r="BQ19" s="169">
        <v>1</v>
      </c>
      <c r="BR19" s="169">
        <v>1</v>
      </c>
      <c r="BS19" s="169">
        <v>1.4</v>
      </c>
      <c r="BT19" s="169">
        <v>1.6</v>
      </c>
      <c r="BU19" s="169">
        <v>1.8</v>
      </c>
      <c r="BV19" s="169">
        <v>1.5</v>
      </c>
      <c r="BW19" s="169">
        <v>1.2</v>
      </c>
      <c r="BX19" s="169">
        <v>1.5</v>
      </c>
      <c r="BY19" s="169">
        <v>2.2000000000000002</v>
      </c>
      <c r="BZ19" s="169">
        <v>1.8</v>
      </c>
      <c r="CA19" s="169">
        <v>1.8</v>
      </c>
      <c r="CB19" s="169">
        <v>1.8</v>
      </c>
      <c r="CC19" s="169">
        <v>2</v>
      </c>
      <c r="CD19" s="169">
        <v>2.6</v>
      </c>
      <c r="CE19" s="169">
        <v>2.5</v>
      </c>
      <c r="CF19" s="169">
        <v>2</v>
      </c>
      <c r="CG19" s="169">
        <v>1.5</v>
      </c>
      <c r="CH19" s="169">
        <v>1.7</v>
      </c>
      <c r="CI19" s="169">
        <v>1.5</v>
      </c>
      <c r="CJ19" s="169">
        <v>1.2</v>
      </c>
      <c r="CK19" s="169">
        <v>0.6</v>
      </c>
      <c r="CL19" s="169">
        <v>0.5</v>
      </c>
      <c r="CM19" s="169">
        <v>0.4</v>
      </c>
      <c r="CN19" s="169">
        <v>0.7</v>
      </c>
      <c r="CO19" s="169">
        <v>0.8</v>
      </c>
      <c r="CP19" s="169">
        <v>0.1</v>
      </c>
      <c r="CQ19" s="169">
        <v>0</v>
      </c>
      <c r="CR19" s="169">
        <v>-0.1</v>
      </c>
      <c r="CS19" s="169">
        <v>0.3</v>
      </c>
      <c r="CT19" s="169">
        <v>0.3</v>
      </c>
      <c r="CU19" s="169">
        <v>0.3</v>
      </c>
      <c r="CV19" s="169">
        <v>0.1</v>
      </c>
      <c r="CW19" s="169">
        <v>0.2</v>
      </c>
      <c r="CX19" s="169">
        <v>0.3</v>
      </c>
      <c r="CY19" s="169">
        <v>0.4</v>
      </c>
      <c r="CZ19" s="169">
        <v>0.5</v>
      </c>
      <c r="DA19" s="169">
        <v>0.4</v>
      </c>
      <c r="DB19" s="169">
        <v>0.6</v>
      </c>
      <c r="DC19" s="169">
        <v>0.5</v>
      </c>
      <c r="DD19" s="169">
        <v>0.4</v>
      </c>
      <c r="DE19" s="169">
        <v>0.2</v>
      </c>
      <c r="DF19" s="169">
        <v>-0.3</v>
      </c>
      <c r="DG19" s="169">
        <v>-0.4</v>
      </c>
      <c r="DH19" s="169">
        <v>-0.4</v>
      </c>
      <c r="DI19" s="169">
        <v>-0.2</v>
      </c>
      <c r="DJ19" s="169">
        <v>-0.3</v>
      </c>
      <c r="DK19" s="169">
        <v>0.2</v>
      </c>
      <c r="DL19" s="169">
        <v>0.4</v>
      </c>
      <c r="DM19" s="169">
        <v>0.2</v>
      </c>
      <c r="DN19" s="169">
        <v>0.2</v>
      </c>
      <c r="DO19" s="169">
        <v>-0.1</v>
      </c>
      <c r="DP19" s="169">
        <v>-0.1</v>
      </c>
      <c r="DQ19" s="169">
        <v>-0.1</v>
      </c>
      <c r="DR19" s="169">
        <v>0.2</v>
      </c>
      <c r="DS19" s="169">
        <v>0</v>
      </c>
      <c r="DT19" s="169">
        <v>-0.2</v>
      </c>
      <c r="DU19" s="169">
        <v>-0.6</v>
      </c>
      <c r="DV19" s="169">
        <v>-0.2</v>
      </c>
      <c r="DW19" s="169">
        <v>-0.2</v>
      </c>
      <c r="DX19" s="169">
        <v>0.1</v>
      </c>
      <c r="DY19" s="169">
        <v>0.1</v>
      </c>
      <c r="DZ19" s="169">
        <v>-0.4</v>
      </c>
      <c r="EA19" s="169">
        <v>-0.3</v>
      </c>
      <c r="EB19" s="169">
        <v>-0.4</v>
      </c>
      <c r="EC19" s="169">
        <v>-0.2</v>
      </c>
      <c r="ED19" s="169">
        <v>-0.2</v>
      </c>
    </row>
    <row r="20" spans="1:134">
      <c r="A20" s="172" t="s">
        <v>671</v>
      </c>
      <c r="B20" s="176">
        <f t="shared" si="0"/>
        <v>1.5787878787878789</v>
      </c>
      <c r="C20" s="173">
        <v>3</v>
      </c>
      <c r="D20" s="169">
        <v>3.1</v>
      </c>
      <c r="E20" s="169">
        <v>3.3</v>
      </c>
      <c r="F20" s="169">
        <v>3.5</v>
      </c>
      <c r="G20" s="169">
        <v>3.3</v>
      </c>
      <c r="H20" s="169">
        <v>3.4</v>
      </c>
      <c r="I20" s="169">
        <v>3.9</v>
      </c>
      <c r="J20" s="169">
        <v>3.5</v>
      </c>
      <c r="K20" s="169">
        <v>3.1</v>
      </c>
      <c r="L20" s="169">
        <v>3.1</v>
      </c>
      <c r="M20" s="169">
        <v>3.2</v>
      </c>
      <c r="N20" s="169">
        <v>3.2</v>
      </c>
      <c r="O20" s="169">
        <v>3</v>
      </c>
      <c r="P20" s="169">
        <v>3</v>
      </c>
      <c r="Q20" s="169">
        <v>2.8</v>
      </c>
      <c r="R20" s="169">
        <v>2.6</v>
      </c>
      <c r="S20" s="169">
        <v>2.6</v>
      </c>
      <c r="T20" s="169">
        <v>2.6</v>
      </c>
      <c r="U20" s="169">
        <v>2.7</v>
      </c>
      <c r="V20" s="169">
        <v>2.7</v>
      </c>
      <c r="W20" s="169">
        <v>3</v>
      </c>
      <c r="X20" s="169">
        <v>3</v>
      </c>
      <c r="Y20" s="169">
        <v>3.9</v>
      </c>
      <c r="Z20" s="169">
        <v>3.9</v>
      </c>
      <c r="AA20" s="169">
        <v>3.9</v>
      </c>
      <c r="AB20" s="169">
        <v>4.5999999999999996</v>
      </c>
      <c r="AC20" s="169">
        <v>4.4000000000000004</v>
      </c>
      <c r="AD20" s="169">
        <v>4.4000000000000004</v>
      </c>
      <c r="AE20" s="169">
        <v>4.9000000000000004</v>
      </c>
      <c r="AF20" s="169">
        <v>4.9000000000000004</v>
      </c>
      <c r="AG20" s="169">
        <v>4.9000000000000004</v>
      </c>
      <c r="AH20" s="169">
        <v>4.8</v>
      </c>
      <c r="AI20" s="169">
        <v>4.7</v>
      </c>
      <c r="AJ20" s="169">
        <v>4</v>
      </c>
      <c r="AK20" s="169">
        <v>3</v>
      </c>
      <c r="AL20" s="169">
        <v>2.2000000000000002</v>
      </c>
      <c r="AM20" s="169">
        <v>2</v>
      </c>
      <c r="AN20" s="169">
        <v>1.8</v>
      </c>
      <c r="AO20" s="169">
        <v>1.5</v>
      </c>
      <c r="AP20" s="169">
        <v>1.1000000000000001</v>
      </c>
      <c r="AQ20" s="169">
        <v>0.7</v>
      </c>
      <c r="AR20" s="169">
        <v>0.7</v>
      </c>
      <c r="AS20" s="169">
        <v>0.7</v>
      </c>
      <c r="AT20" s="169">
        <v>1</v>
      </c>
      <c r="AU20" s="169">
        <v>0.7</v>
      </c>
      <c r="AV20" s="169">
        <v>1.2</v>
      </c>
      <c r="AW20" s="169">
        <v>2.1</v>
      </c>
      <c r="AX20" s="169">
        <v>2.5</v>
      </c>
      <c r="AY20" s="169">
        <v>2.2999999999999998</v>
      </c>
      <c r="AZ20" s="169">
        <v>2.9</v>
      </c>
      <c r="BA20" s="169">
        <v>3.9</v>
      </c>
      <c r="BB20" s="169">
        <v>4.8</v>
      </c>
      <c r="BC20" s="169">
        <v>5.3</v>
      </c>
      <c r="BD20" s="169">
        <v>5.2</v>
      </c>
      <c r="BE20" s="169">
        <v>5.5</v>
      </c>
      <c r="BF20" s="169">
        <v>5.6</v>
      </c>
      <c r="BG20" s="169">
        <v>5.7</v>
      </c>
      <c r="BH20" s="169">
        <v>5.2</v>
      </c>
      <c r="BI20" s="169">
        <v>4.8</v>
      </c>
      <c r="BJ20" s="169">
        <v>5.2</v>
      </c>
      <c r="BK20" s="169">
        <v>4.9000000000000004</v>
      </c>
      <c r="BL20" s="169">
        <v>4.0999999999999996</v>
      </c>
      <c r="BM20" s="169">
        <v>4.3</v>
      </c>
      <c r="BN20" s="169">
        <v>3.7</v>
      </c>
      <c r="BO20" s="169">
        <v>3.1</v>
      </c>
      <c r="BP20" s="169">
        <v>3.1</v>
      </c>
      <c r="BQ20" s="169">
        <v>2.1</v>
      </c>
      <c r="BR20" s="169">
        <v>1.4</v>
      </c>
      <c r="BS20" s="169">
        <v>2.9</v>
      </c>
      <c r="BT20" s="169">
        <v>2.9</v>
      </c>
      <c r="BU20" s="169">
        <v>2.8</v>
      </c>
      <c r="BV20" s="169">
        <v>2.2000000000000002</v>
      </c>
      <c r="BW20" s="169">
        <v>2.1</v>
      </c>
      <c r="BX20" s="169">
        <v>1.7</v>
      </c>
      <c r="BY20" s="169">
        <v>1.3</v>
      </c>
      <c r="BZ20" s="169">
        <v>1.5</v>
      </c>
      <c r="CA20" s="169">
        <v>0.9</v>
      </c>
      <c r="CB20" s="169">
        <v>1</v>
      </c>
      <c r="CC20" s="169">
        <v>0.9</v>
      </c>
      <c r="CD20" s="169">
        <v>1.1000000000000001</v>
      </c>
      <c r="CE20" s="169">
        <v>0.3</v>
      </c>
      <c r="CF20" s="169">
        <v>0.9</v>
      </c>
      <c r="CG20" s="169">
        <v>0.4</v>
      </c>
      <c r="CH20" s="169">
        <v>0.3</v>
      </c>
      <c r="CI20" s="169">
        <v>0</v>
      </c>
      <c r="CJ20" s="169">
        <v>0.1</v>
      </c>
      <c r="CK20" s="169">
        <v>-0.2</v>
      </c>
      <c r="CL20" s="169">
        <v>-0.6</v>
      </c>
      <c r="CM20" s="169">
        <v>-0.3</v>
      </c>
      <c r="CN20" s="169">
        <v>-0.2</v>
      </c>
      <c r="CO20" s="169">
        <v>-0.5</v>
      </c>
      <c r="CP20" s="169">
        <v>-1</v>
      </c>
      <c r="CQ20" s="169">
        <v>-1</v>
      </c>
      <c r="CR20" s="169">
        <v>-1.9</v>
      </c>
      <c r="CS20" s="169">
        <v>-2.9</v>
      </c>
      <c r="CT20" s="169">
        <v>-1.8</v>
      </c>
      <c r="CU20" s="169">
        <v>-1.4</v>
      </c>
      <c r="CV20" s="169">
        <v>-0.9</v>
      </c>
      <c r="CW20" s="169">
        <v>-1.5</v>
      </c>
      <c r="CX20" s="169">
        <v>-1.6</v>
      </c>
      <c r="CY20" s="169">
        <v>-2.1</v>
      </c>
      <c r="CZ20" s="169">
        <v>-1.5</v>
      </c>
      <c r="DA20" s="169">
        <v>-0.8</v>
      </c>
      <c r="DB20" s="169">
        <v>-0.2</v>
      </c>
      <c r="DC20" s="169">
        <v>-1.1000000000000001</v>
      </c>
      <c r="DD20" s="169">
        <v>-1.8</v>
      </c>
      <c r="DE20" s="169">
        <v>-1.2</v>
      </c>
      <c r="DF20" s="169">
        <v>-2.5</v>
      </c>
      <c r="DG20" s="169">
        <v>-2.8</v>
      </c>
      <c r="DH20" s="169">
        <v>-1.9</v>
      </c>
      <c r="DI20" s="169">
        <v>-1.9</v>
      </c>
      <c r="DJ20" s="169">
        <v>-1.8</v>
      </c>
      <c r="DK20" s="169">
        <v>-1.4</v>
      </c>
      <c r="DL20" s="169">
        <v>-1.1000000000000001</v>
      </c>
      <c r="DM20" s="169">
        <v>-1.3</v>
      </c>
      <c r="DN20" s="169">
        <v>-0.4</v>
      </c>
      <c r="DO20" s="169">
        <v>-0.8</v>
      </c>
      <c r="DP20" s="169">
        <v>-0.1</v>
      </c>
      <c r="DQ20" s="169">
        <v>-0.1</v>
      </c>
      <c r="DR20" s="169">
        <v>0.4</v>
      </c>
      <c r="DS20" s="169">
        <v>-0.1</v>
      </c>
      <c r="DT20" s="169">
        <v>0.1</v>
      </c>
      <c r="DU20" s="169">
        <v>-0.7</v>
      </c>
      <c r="DV20" s="169">
        <v>-0.4</v>
      </c>
      <c r="DW20" s="169">
        <v>-0.2</v>
      </c>
      <c r="DX20" s="169">
        <v>0.2</v>
      </c>
      <c r="DY20" s="169">
        <v>0.2</v>
      </c>
      <c r="DZ20" s="169">
        <v>0.4</v>
      </c>
      <c r="EA20" s="169">
        <v>-0.1</v>
      </c>
      <c r="EB20" s="169">
        <v>0.6</v>
      </c>
      <c r="EC20" s="169">
        <v>-0.2</v>
      </c>
      <c r="ED20" s="169">
        <v>0.3</v>
      </c>
    </row>
    <row r="21" spans="1:134">
      <c r="A21" s="172" t="s">
        <v>485</v>
      </c>
      <c r="B21" s="176">
        <f t="shared" si="0"/>
        <v>1.6545454545454557</v>
      </c>
      <c r="C21" s="173">
        <v>4.2</v>
      </c>
      <c r="D21" s="169">
        <v>4.0999999999999996</v>
      </c>
      <c r="E21" s="169">
        <v>3.9</v>
      </c>
      <c r="F21" s="169">
        <v>3.9</v>
      </c>
      <c r="G21" s="169">
        <v>4.0999999999999996</v>
      </c>
      <c r="H21" s="169">
        <v>4</v>
      </c>
      <c r="I21" s="169">
        <v>4</v>
      </c>
      <c r="J21" s="169">
        <v>3.8</v>
      </c>
      <c r="K21" s="169">
        <v>2.9</v>
      </c>
      <c r="L21" s="169">
        <v>2.6</v>
      </c>
      <c r="M21" s="169">
        <v>2.7</v>
      </c>
      <c r="N21" s="169">
        <v>2.7</v>
      </c>
      <c r="O21" s="169">
        <v>2.4</v>
      </c>
      <c r="P21" s="169">
        <v>2.4</v>
      </c>
      <c r="Q21" s="169">
        <v>2.5</v>
      </c>
      <c r="R21" s="169">
        <v>2.5</v>
      </c>
      <c r="S21" s="169">
        <v>2.4</v>
      </c>
      <c r="T21" s="169">
        <v>2.4</v>
      </c>
      <c r="U21" s="169">
        <v>2.2999999999999998</v>
      </c>
      <c r="V21" s="169">
        <v>2.2000000000000002</v>
      </c>
      <c r="W21" s="169">
        <v>2.7</v>
      </c>
      <c r="X21" s="169">
        <v>3.6</v>
      </c>
      <c r="Y21" s="169">
        <v>4.0999999999999996</v>
      </c>
      <c r="Z21" s="169">
        <v>4.3</v>
      </c>
      <c r="AA21" s="169">
        <v>4.4000000000000004</v>
      </c>
      <c r="AB21" s="169">
        <v>4.5</v>
      </c>
      <c r="AC21" s="169">
        <v>4.5999999999999996</v>
      </c>
      <c r="AD21" s="169">
        <v>4.2</v>
      </c>
      <c r="AE21" s="169">
        <v>4.7</v>
      </c>
      <c r="AF21" s="169">
        <v>5.0999999999999996</v>
      </c>
      <c r="AG21" s="169">
        <v>5.3</v>
      </c>
      <c r="AH21" s="169">
        <v>4.9000000000000004</v>
      </c>
      <c r="AI21" s="169">
        <v>4.5999999999999996</v>
      </c>
      <c r="AJ21" s="169">
        <v>3.6</v>
      </c>
      <c r="AK21" s="169">
        <v>2.4</v>
      </c>
      <c r="AL21" s="169">
        <v>1.4</v>
      </c>
      <c r="AM21" s="169">
        <v>0.8</v>
      </c>
      <c r="AN21" s="169">
        <v>0.7</v>
      </c>
      <c r="AO21" s="169">
        <v>-0.1</v>
      </c>
      <c r="AP21" s="169">
        <v>-0.2</v>
      </c>
      <c r="AQ21" s="169">
        <v>-0.9</v>
      </c>
      <c r="AR21" s="169">
        <v>-1</v>
      </c>
      <c r="AS21" s="169">
        <v>-1.3</v>
      </c>
      <c r="AT21" s="169">
        <v>-0.7</v>
      </c>
      <c r="AU21" s="169">
        <v>-0.9</v>
      </c>
      <c r="AV21" s="169">
        <v>-0.6</v>
      </c>
      <c r="AW21" s="169">
        <v>0.4</v>
      </c>
      <c r="AX21" s="169">
        <v>0.9</v>
      </c>
      <c r="AY21" s="169">
        <v>0.7</v>
      </c>
      <c r="AZ21" s="169">
        <v>0.4</v>
      </c>
      <c r="BA21" s="169">
        <v>2.7</v>
      </c>
      <c r="BB21" s="169">
        <v>2.4</v>
      </c>
      <c r="BC21" s="169">
        <v>2.5</v>
      </c>
      <c r="BD21" s="169">
        <v>2.1</v>
      </c>
      <c r="BE21" s="169">
        <v>1.8</v>
      </c>
      <c r="BF21" s="169">
        <v>1.6</v>
      </c>
      <c r="BG21" s="169">
        <v>2.8</v>
      </c>
      <c r="BH21" s="169">
        <v>2.5</v>
      </c>
      <c r="BI21" s="169">
        <v>2.2999999999999998</v>
      </c>
      <c r="BJ21" s="169">
        <v>2.9</v>
      </c>
      <c r="BK21" s="169">
        <v>3</v>
      </c>
      <c r="BL21" s="169">
        <v>3.4</v>
      </c>
      <c r="BM21" s="169">
        <v>3.3</v>
      </c>
      <c r="BN21" s="169">
        <v>3.5</v>
      </c>
      <c r="BO21" s="169">
        <v>3.4</v>
      </c>
      <c r="BP21" s="169">
        <v>3</v>
      </c>
      <c r="BQ21" s="169">
        <v>3</v>
      </c>
      <c r="BR21" s="169">
        <v>2.7</v>
      </c>
      <c r="BS21" s="169">
        <v>3</v>
      </c>
      <c r="BT21" s="169">
        <v>3</v>
      </c>
      <c r="BU21" s="169">
        <v>2.9</v>
      </c>
      <c r="BV21" s="169">
        <v>2.2999999999999998</v>
      </c>
      <c r="BW21" s="169">
        <v>2</v>
      </c>
      <c r="BX21" s="169">
        <v>1.9</v>
      </c>
      <c r="BY21" s="169">
        <v>1.8</v>
      </c>
      <c r="BZ21" s="169">
        <v>2</v>
      </c>
      <c r="CA21" s="169">
        <v>1.9</v>
      </c>
      <c r="CB21" s="169">
        <v>1.8</v>
      </c>
      <c r="CC21" s="169">
        <v>2.2000000000000002</v>
      </c>
      <c r="CD21" s="169">
        <v>2.7</v>
      </c>
      <c r="CE21" s="169">
        <v>3.5</v>
      </c>
      <c r="CF21" s="169">
        <v>3.5</v>
      </c>
      <c r="CG21" s="169">
        <v>3</v>
      </c>
      <c r="CH21" s="169">
        <v>3</v>
      </c>
      <c r="CI21" s="169">
        <v>2.8</v>
      </c>
      <c r="CJ21" s="169">
        <v>2.9</v>
      </c>
      <c r="CK21" s="169">
        <v>2.6</v>
      </c>
      <c r="CL21" s="169">
        <v>1.5</v>
      </c>
      <c r="CM21" s="169">
        <v>1.8</v>
      </c>
      <c r="CN21" s="169">
        <v>2.2000000000000002</v>
      </c>
      <c r="CO21" s="169">
        <v>1.9</v>
      </c>
      <c r="CP21" s="169">
        <v>1.6</v>
      </c>
      <c r="CQ21" s="169">
        <v>0.5</v>
      </c>
      <c r="CR21" s="169">
        <v>0</v>
      </c>
      <c r="CS21" s="169">
        <v>0.3</v>
      </c>
      <c r="CT21" s="169">
        <v>0.3</v>
      </c>
      <c r="CU21" s="169">
        <v>0.3</v>
      </c>
      <c r="CV21" s="169">
        <v>0.1</v>
      </c>
      <c r="CW21" s="169">
        <v>-0.2</v>
      </c>
      <c r="CX21" s="169">
        <v>0.3</v>
      </c>
      <c r="CY21" s="169">
        <v>0.2</v>
      </c>
      <c r="CZ21" s="169">
        <v>0</v>
      </c>
      <c r="DA21" s="169">
        <v>-0.4</v>
      </c>
      <c r="DB21" s="169">
        <v>-0.5</v>
      </c>
      <c r="DC21" s="169">
        <v>-0.3</v>
      </c>
      <c r="DD21" s="169">
        <v>-0.2</v>
      </c>
      <c r="DE21" s="169">
        <v>-0.5</v>
      </c>
      <c r="DF21" s="169">
        <v>-1.1000000000000001</v>
      </c>
      <c r="DG21" s="169">
        <v>-1.5</v>
      </c>
      <c r="DH21" s="169">
        <v>-1.2</v>
      </c>
      <c r="DI21" s="169">
        <v>-0.8</v>
      </c>
      <c r="DJ21" s="169">
        <v>-0.7</v>
      </c>
      <c r="DK21" s="169">
        <v>-0.3</v>
      </c>
      <c r="DL21" s="169">
        <v>0</v>
      </c>
      <c r="DM21" s="169">
        <v>0</v>
      </c>
      <c r="DN21" s="169">
        <v>-0.5</v>
      </c>
      <c r="DO21" s="169">
        <v>-1.1000000000000001</v>
      </c>
      <c r="DP21" s="169">
        <v>-0.9</v>
      </c>
      <c r="DQ21" s="169">
        <v>-0.4</v>
      </c>
      <c r="DR21" s="169">
        <v>-0.1</v>
      </c>
      <c r="DS21" s="169">
        <v>-0.4</v>
      </c>
      <c r="DT21" s="169">
        <v>-1</v>
      </c>
      <c r="DU21" s="169">
        <v>-1</v>
      </c>
      <c r="DV21" s="169">
        <v>-1.2</v>
      </c>
      <c r="DW21" s="169">
        <v>-1.1000000000000001</v>
      </c>
      <c r="DX21" s="169">
        <v>-0.9</v>
      </c>
      <c r="DY21" s="169">
        <v>-0.7</v>
      </c>
      <c r="DZ21" s="169">
        <v>-0.3</v>
      </c>
      <c r="EA21" s="169">
        <v>0</v>
      </c>
      <c r="EB21" s="169">
        <v>0.5</v>
      </c>
      <c r="EC21" s="169">
        <v>0.5</v>
      </c>
      <c r="ED21" s="169">
        <v>1.4</v>
      </c>
    </row>
    <row r="22" spans="1:134">
      <c r="A22" s="172" t="s">
        <v>672</v>
      </c>
      <c r="B22" s="176">
        <f t="shared" si="0"/>
        <v>1.3643939393939399</v>
      </c>
      <c r="C22" s="173">
        <v>2.2000000000000002</v>
      </c>
      <c r="D22" s="169">
        <v>2</v>
      </c>
      <c r="E22" s="169">
        <v>1.7</v>
      </c>
      <c r="F22" s="169">
        <v>2</v>
      </c>
      <c r="G22" s="169">
        <v>2.2999999999999998</v>
      </c>
      <c r="H22" s="169">
        <v>2.2000000000000002</v>
      </c>
      <c r="I22" s="169">
        <v>2.2000000000000002</v>
      </c>
      <c r="J22" s="169">
        <v>2.1</v>
      </c>
      <c r="K22" s="169">
        <v>1.5</v>
      </c>
      <c r="L22" s="169">
        <v>1.2</v>
      </c>
      <c r="M22" s="169">
        <v>1.6</v>
      </c>
      <c r="N22" s="169">
        <v>1.7</v>
      </c>
      <c r="O22" s="169">
        <v>1.4</v>
      </c>
      <c r="P22" s="169">
        <v>1.2</v>
      </c>
      <c r="Q22" s="169">
        <v>1.2</v>
      </c>
      <c r="R22" s="169">
        <v>1.3</v>
      </c>
      <c r="S22" s="169">
        <v>1.2</v>
      </c>
      <c r="T22" s="169">
        <v>1.3</v>
      </c>
      <c r="U22" s="169">
        <v>1.2</v>
      </c>
      <c r="V22" s="169">
        <v>1.3</v>
      </c>
      <c r="W22" s="169">
        <v>1.6</v>
      </c>
      <c r="X22" s="169">
        <v>2.1</v>
      </c>
      <c r="Y22" s="169">
        <v>2.6</v>
      </c>
      <c r="Z22" s="169">
        <v>2.8</v>
      </c>
      <c r="AA22" s="169">
        <v>3.2</v>
      </c>
      <c r="AB22" s="169">
        <v>3.2</v>
      </c>
      <c r="AC22" s="169">
        <v>3.5</v>
      </c>
      <c r="AD22" s="169">
        <v>3.4</v>
      </c>
      <c r="AE22" s="169">
        <v>3.7</v>
      </c>
      <c r="AF22" s="169">
        <v>4</v>
      </c>
      <c r="AG22" s="169">
        <v>4</v>
      </c>
      <c r="AH22" s="169">
        <v>3.5</v>
      </c>
      <c r="AI22" s="169">
        <v>3.4</v>
      </c>
      <c r="AJ22" s="169">
        <v>3</v>
      </c>
      <c r="AK22" s="169">
        <v>1.9</v>
      </c>
      <c r="AL22" s="169">
        <v>1.2</v>
      </c>
      <c r="AM22" s="169">
        <v>0.8</v>
      </c>
      <c r="AN22" s="169">
        <v>1</v>
      </c>
      <c r="AO22" s="169">
        <v>0.4</v>
      </c>
      <c r="AP22" s="169">
        <v>0.1</v>
      </c>
      <c r="AQ22" s="169">
        <v>-0.3</v>
      </c>
      <c r="AR22" s="169">
        <v>-0.6</v>
      </c>
      <c r="AS22" s="169">
        <v>-0.8</v>
      </c>
      <c r="AT22" s="169">
        <v>-0.2</v>
      </c>
      <c r="AU22" s="169">
        <v>-0.4</v>
      </c>
      <c r="AV22" s="169">
        <v>-0.2</v>
      </c>
      <c r="AW22" s="169">
        <v>0.5</v>
      </c>
      <c r="AX22" s="169">
        <v>1</v>
      </c>
      <c r="AY22" s="169">
        <v>1.2</v>
      </c>
      <c r="AZ22" s="169">
        <v>1.4</v>
      </c>
      <c r="BA22" s="169">
        <v>1.7</v>
      </c>
      <c r="BB22" s="169">
        <v>1.9</v>
      </c>
      <c r="BC22" s="169">
        <v>1.9</v>
      </c>
      <c r="BD22" s="169">
        <v>1.7</v>
      </c>
      <c r="BE22" s="169">
        <v>1.9</v>
      </c>
      <c r="BF22" s="169">
        <v>1.6</v>
      </c>
      <c r="BG22" s="169">
        <v>1.8</v>
      </c>
      <c r="BH22" s="169">
        <v>1.8</v>
      </c>
      <c r="BI22" s="169">
        <v>1.8</v>
      </c>
      <c r="BJ22" s="169">
        <v>2</v>
      </c>
      <c r="BK22" s="169">
        <v>2</v>
      </c>
      <c r="BL22" s="169">
        <v>1.8</v>
      </c>
      <c r="BM22" s="169">
        <v>2.2000000000000002</v>
      </c>
      <c r="BN22" s="169">
        <v>2.2000000000000002</v>
      </c>
      <c r="BO22" s="169">
        <v>2.2000000000000002</v>
      </c>
      <c r="BP22" s="169">
        <v>2.2999999999999998</v>
      </c>
      <c r="BQ22" s="169">
        <v>2.1</v>
      </c>
      <c r="BR22" s="169">
        <v>2.4</v>
      </c>
      <c r="BS22" s="169">
        <v>2.4</v>
      </c>
      <c r="BT22" s="169">
        <v>2.5</v>
      </c>
      <c r="BU22" s="169">
        <v>2.7</v>
      </c>
      <c r="BV22" s="169">
        <v>2.7</v>
      </c>
      <c r="BW22" s="169">
        <v>2.6</v>
      </c>
      <c r="BX22" s="169">
        <v>2.5</v>
      </c>
      <c r="BY22" s="169">
        <v>2.6</v>
      </c>
      <c r="BZ22" s="169">
        <v>2.4</v>
      </c>
      <c r="CA22" s="169">
        <v>2.2999999999999998</v>
      </c>
      <c r="CB22" s="169">
        <v>2.2999999999999998</v>
      </c>
      <c r="CC22" s="169">
        <v>2.2000000000000002</v>
      </c>
      <c r="CD22" s="169">
        <v>2.4</v>
      </c>
      <c r="CE22" s="169">
        <v>2.2000000000000002</v>
      </c>
      <c r="CF22" s="169">
        <v>2.1</v>
      </c>
      <c r="CG22" s="169">
        <v>1.6</v>
      </c>
      <c r="CH22" s="169">
        <v>1.5</v>
      </c>
      <c r="CI22" s="169">
        <v>1.4</v>
      </c>
      <c r="CJ22" s="169">
        <v>1.2</v>
      </c>
      <c r="CK22" s="169">
        <v>1.1000000000000001</v>
      </c>
      <c r="CL22" s="169">
        <v>0.8</v>
      </c>
      <c r="CM22" s="169">
        <v>0.9</v>
      </c>
      <c r="CN22" s="169">
        <v>1</v>
      </c>
      <c r="CO22" s="169">
        <v>1.2</v>
      </c>
      <c r="CP22" s="169">
        <v>1</v>
      </c>
      <c r="CQ22" s="169">
        <v>1</v>
      </c>
      <c r="CR22" s="169">
        <v>0.7</v>
      </c>
      <c r="CS22" s="169">
        <v>0.8</v>
      </c>
      <c r="CT22" s="169">
        <v>0.8</v>
      </c>
      <c r="CU22" s="169">
        <v>0.8</v>
      </c>
      <c r="CV22" s="169">
        <v>1.1000000000000001</v>
      </c>
      <c r="CW22" s="169">
        <v>0.8</v>
      </c>
      <c r="CX22" s="169">
        <v>0.8</v>
      </c>
      <c r="CY22" s="169">
        <v>0.8</v>
      </c>
      <c r="CZ22" s="169">
        <v>0.6</v>
      </c>
      <c r="DA22" s="169">
        <v>0.6</v>
      </c>
      <c r="DB22" s="169">
        <v>0.5</v>
      </c>
      <c r="DC22" s="169">
        <v>0.4</v>
      </c>
      <c r="DD22" s="169">
        <v>0.5</v>
      </c>
      <c r="DE22" s="169">
        <v>0.4</v>
      </c>
      <c r="DF22" s="169">
        <v>0.1</v>
      </c>
      <c r="DG22" s="169">
        <v>-0.4</v>
      </c>
      <c r="DH22" s="169">
        <v>-0.3</v>
      </c>
      <c r="DI22" s="169">
        <v>0</v>
      </c>
      <c r="DJ22" s="169">
        <v>0.1</v>
      </c>
      <c r="DK22" s="169">
        <v>0.3</v>
      </c>
      <c r="DL22" s="169">
        <v>0.3</v>
      </c>
      <c r="DM22" s="169">
        <v>0.2</v>
      </c>
      <c r="DN22" s="169">
        <v>0.1</v>
      </c>
      <c r="DO22" s="169">
        <v>0.1</v>
      </c>
      <c r="DP22" s="169">
        <v>0.2</v>
      </c>
      <c r="DQ22" s="169">
        <v>0.1</v>
      </c>
      <c r="DR22" s="169">
        <v>0.3</v>
      </c>
      <c r="DS22" s="169">
        <v>0.3</v>
      </c>
      <c r="DT22" s="169">
        <v>-0.1</v>
      </c>
      <c r="DU22" s="169">
        <v>-0.1</v>
      </c>
      <c r="DV22" s="169">
        <v>-0.1</v>
      </c>
      <c r="DW22" s="169">
        <v>0.1</v>
      </c>
      <c r="DX22" s="169">
        <v>0.3</v>
      </c>
      <c r="DY22" s="169">
        <v>0.4</v>
      </c>
      <c r="DZ22" s="169">
        <v>0.4</v>
      </c>
      <c r="EA22" s="169">
        <v>0.5</v>
      </c>
      <c r="EB22" s="169">
        <v>0.5</v>
      </c>
      <c r="EC22" s="169">
        <v>0.7</v>
      </c>
      <c r="ED22" s="169">
        <v>0.8</v>
      </c>
    </row>
    <row r="23" spans="1:134">
      <c r="A23" s="172" t="s">
        <v>673</v>
      </c>
      <c r="B23" s="176">
        <f t="shared" si="0"/>
        <v>2.0287878787878779</v>
      </c>
      <c r="C23" s="173">
        <v>4.3</v>
      </c>
      <c r="D23" s="169">
        <v>4.0999999999999996</v>
      </c>
      <c r="E23" s="169">
        <v>3.7</v>
      </c>
      <c r="F23" s="169">
        <v>3.6</v>
      </c>
      <c r="G23" s="169">
        <v>4.0999999999999996</v>
      </c>
      <c r="H23" s="169">
        <v>4.0999999999999996</v>
      </c>
      <c r="I23" s="169">
        <v>3.1</v>
      </c>
      <c r="J23" s="169">
        <v>3.2</v>
      </c>
      <c r="K23" s="169">
        <v>2.7</v>
      </c>
      <c r="L23" s="169">
        <v>2.2000000000000002</v>
      </c>
      <c r="M23" s="169">
        <v>2.4</v>
      </c>
      <c r="N23" s="169">
        <v>2.1</v>
      </c>
      <c r="O23" s="169">
        <v>1.9</v>
      </c>
      <c r="P23" s="169">
        <v>1.5</v>
      </c>
      <c r="Q23" s="169">
        <v>2</v>
      </c>
      <c r="R23" s="169">
        <v>2</v>
      </c>
      <c r="S23" s="169">
        <v>2</v>
      </c>
      <c r="T23" s="169">
        <v>1.4</v>
      </c>
      <c r="U23" s="169">
        <v>1.7</v>
      </c>
      <c r="V23" s="169">
        <v>2.2000000000000002</v>
      </c>
      <c r="W23" s="169">
        <v>3.4</v>
      </c>
      <c r="X23" s="169">
        <v>3.9</v>
      </c>
      <c r="Y23" s="169">
        <v>4.5</v>
      </c>
      <c r="Z23" s="169">
        <v>5.4</v>
      </c>
      <c r="AA23" s="169">
        <v>5.8</v>
      </c>
      <c r="AB23" s="169">
        <v>5.4</v>
      </c>
      <c r="AC23" s="169">
        <v>5.4</v>
      </c>
      <c r="AD23" s="169">
        <v>5.4</v>
      </c>
      <c r="AE23" s="169">
        <v>6.1</v>
      </c>
      <c r="AF23" s="169">
        <v>7.3</v>
      </c>
      <c r="AG23" s="169">
        <v>8</v>
      </c>
      <c r="AH23" s="169">
        <v>7.1</v>
      </c>
      <c r="AI23" s="169">
        <v>6.2</v>
      </c>
      <c r="AJ23" s="169">
        <v>5.7</v>
      </c>
      <c r="AK23" s="169">
        <v>4.5</v>
      </c>
      <c r="AL23" s="169">
        <v>2.8</v>
      </c>
      <c r="AM23" s="169">
        <v>3.2</v>
      </c>
      <c r="AN23" s="169">
        <v>3.8</v>
      </c>
      <c r="AO23" s="169">
        <v>3.4</v>
      </c>
      <c r="AP23" s="169">
        <v>3.5</v>
      </c>
      <c r="AQ23" s="169">
        <v>2.5</v>
      </c>
      <c r="AR23" s="169">
        <v>1.9</v>
      </c>
      <c r="AS23" s="169">
        <v>1.2</v>
      </c>
      <c r="AT23" s="169">
        <v>1.5</v>
      </c>
      <c r="AU23" s="169">
        <v>0.9</v>
      </c>
      <c r="AV23" s="169">
        <v>1.2</v>
      </c>
      <c r="AW23" s="169">
        <v>1.8</v>
      </c>
      <c r="AX23" s="169">
        <v>1.8</v>
      </c>
      <c r="AY23" s="169">
        <v>1.3</v>
      </c>
      <c r="AZ23" s="169">
        <v>0.9</v>
      </c>
      <c r="BA23" s="169">
        <v>1.1000000000000001</v>
      </c>
      <c r="BB23" s="169">
        <v>0.8</v>
      </c>
      <c r="BC23" s="169">
        <v>0.9</v>
      </c>
      <c r="BD23" s="169">
        <v>0.6</v>
      </c>
      <c r="BE23" s="169">
        <v>0.9</v>
      </c>
      <c r="BF23" s="169">
        <v>0.8</v>
      </c>
      <c r="BG23" s="169">
        <v>1.4</v>
      </c>
      <c r="BH23" s="169">
        <v>1.4</v>
      </c>
      <c r="BI23" s="169">
        <v>1.2</v>
      </c>
      <c r="BJ23" s="169">
        <v>1.7</v>
      </c>
      <c r="BK23" s="169">
        <v>1.8</v>
      </c>
      <c r="BL23" s="169">
        <v>2.2000000000000002</v>
      </c>
      <c r="BM23" s="169">
        <v>2.5</v>
      </c>
      <c r="BN23" s="169">
        <v>2.2999999999999998</v>
      </c>
      <c r="BO23" s="169">
        <v>2.5</v>
      </c>
      <c r="BP23" s="169">
        <v>2</v>
      </c>
      <c r="BQ23" s="169">
        <v>1.9</v>
      </c>
      <c r="BR23" s="169">
        <v>2.1</v>
      </c>
      <c r="BS23" s="169">
        <v>2.1</v>
      </c>
      <c r="BT23" s="169">
        <v>2.5</v>
      </c>
      <c r="BU23" s="169">
        <v>2.5</v>
      </c>
      <c r="BV23" s="169">
        <v>2.1</v>
      </c>
      <c r="BW23" s="169">
        <v>1.4</v>
      </c>
      <c r="BX23" s="169">
        <v>1.6</v>
      </c>
      <c r="BY23" s="169">
        <v>2.1</v>
      </c>
      <c r="BZ23" s="169">
        <v>2.6</v>
      </c>
      <c r="CA23" s="169">
        <v>3.5</v>
      </c>
      <c r="CB23" s="169">
        <v>3.6</v>
      </c>
      <c r="CC23" s="169">
        <v>3.4</v>
      </c>
      <c r="CD23" s="169">
        <v>4.0999999999999996</v>
      </c>
      <c r="CE23" s="169">
        <v>4.8</v>
      </c>
      <c r="CF23" s="169">
        <v>4.5999999999999996</v>
      </c>
      <c r="CG23" s="169">
        <v>4.0999999999999996</v>
      </c>
      <c r="CH23" s="169">
        <v>4.4000000000000004</v>
      </c>
      <c r="CI23" s="169">
        <v>4.5999999999999996</v>
      </c>
      <c r="CJ23" s="169">
        <v>4.4000000000000004</v>
      </c>
      <c r="CK23" s="169">
        <v>3.4</v>
      </c>
      <c r="CL23" s="169">
        <v>3.1</v>
      </c>
      <c r="CM23" s="169">
        <v>1.8</v>
      </c>
      <c r="CN23" s="169">
        <v>2.2000000000000002</v>
      </c>
      <c r="CO23" s="169">
        <v>2.7</v>
      </c>
      <c r="CP23" s="169">
        <v>2.4</v>
      </c>
      <c r="CQ23" s="169">
        <v>1.7</v>
      </c>
      <c r="CR23" s="169">
        <v>0.8</v>
      </c>
      <c r="CS23" s="169">
        <v>0.7</v>
      </c>
      <c r="CT23" s="169">
        <v>0.5</v>
      </c>
      <c r="CU23" s="169">
        <v>0.4</v>
      </c>
      <c r="CV23" s="169">
        <v>-0.2</v>
      </c>
      <c r="CW23" s="169">
        <v>-0.1</v>
      </c>
      <c r="CX23" s="169">
        <v>-0.1</v>
      </c>
      <c r="CY23" s="169">
        <v>0.4</v>
      </c>
      <c r="CZ23" s="169">
        <v>0.5</v>
      </c>
      <c r="DA23" s="169">
        <v>0.5</v>
      </c>
      <c r="DB23" s="169">
        <v>0.3</v>
      </c>
      <c r="DC23" s="169">
        <v>0.2</v>
      </c>
      <c r="DD23" s="169">
        <v>0.5</v>
      </c>
      <c r="DE23" s="169">
        <v>0.3</v>
      </c>
      <c r="DF23" s="169">
        <v>-0.1</v>
      </c>
      <c r="DG23" s="169">
        <v>-0.6</v>
      </c>
      <c r="DH23" s="169">
        <v>-0.4</v>
      </c>
      <c r="DI23" s="169">
        <v>0</v>
      </c>
      <c r="DJ23" s="169">
        <v>-0.1</v>
      </c>
      <c r="DK23" s="169">
        <v>0</v>
      </c>
      <c r="DL23" s="169">
        <v>0.1</v>
      </c>
      <c r="DM23" s="169">
        <v>-0.2</v>
      </c>
      <c r="DN23" s="169">
        <v>-0.1</v>
      </c>
      <c r="DO23" s="169">
        <v>-0.5</v>
      </c>
      <c r="DP23" s="169">
        <v>-0.5</v>
      </c>
      <c r="DQ23" s="169">
        <v>-0.4</v>
      </c>
      <c r="DR23" s="169">
        <v>-0.3</v>
      </c>
      <c r="DS23" s="169">
        <v>-0.2</v>
      </c>
      <c r="DT23" s="169">
        <v>-0.6</v>
      </c>
      <c r="DU23" s="169">
        <v>-0.9</v>
      </c>
      <c r="DV23" s="169">
        <v>-0.9</v>
      </c>
      <c r="DW23" s="169">
        <v>-1.2</v>
      </c>
      <c r="DX23" s="169">
        <v>-1.2</v>
      </c>
      <c r="DY23" s="169">
        <v>-1.1000000000000001</v>
      </c>
      <c r="DZ23" s="169">
        <v>-1.5</v>
      </c>
      <c r="EA23" s="169">
        <v>-0.7</v>
      </c>
      <c r="EB23" s="169">
        <v>-0.3</v>
      </c>
      <c r="EC23" s="169">
        <v>0.2</v>
      </c>
      <c r="ED23" s="169">
        <v>0.7</v>
      </c>
    </row>
    <row r="24" spans="1:134">
      <c r="A24" s="172" t="s">
        <v>674</v>
      </c>
      <c r="B24" s="176">
        <f t="shared" si="0"/>
        <v>1.6310606060606057</v>
      </c>
      <c r="C24" s="173">
        <v>2.2000000000000002</v>
      </c>
      <c r="D24" s="169">
        <v>2.2000000000000002</v>
      </c>
      <c r="E24" s="169">
        <v>2.2000000000000002</v>
      </c>
      <c r="F24" s="169">
        <v>2.4</v>
      </c>
      <c r="G24" s="169">
        <v>2.2999999999999998</v>
      </c>
      <c r="H24" s="169">
        <v>2.4</v>
      </c>
      <c r="I24" s="169">
        <v>2.4</v>
      </c>
      <c r="J24" s="169">
        <v>2.2999999999999998</v>
      </c>
      <c r="K24" s="169">
        <v>2.5</v>
      </c>
      <c r="L24" s="169">
        <v>1.9</v>
      </c>
      <c r="M24" s="169">
        <v>2</v>
      </c>
      <c r="N24" s="169">
        <v>2.1</v>
      </c>
      <c r="O24" s="169">
        <v>1.9</v>
      </c>
      <c r="P24" s="169">
        <v>2.1</v>
      </c>
      <c r="Q24" s="169">
        <v>2</v>
      </c>
      <c r="R24" s="169">
        <v>1.8</v>
      </c>
      <c r="S24" s="169">
        <v>1.9</v>
      </c>
      <c r="T24" s="169">
        <v>2</v>
      </c>
      <c r="U24" s="169">
        <v>1.6</v>
      </c>
      <c r="V24" s="169">
        <v>1.6</v>
      </c>
      <c r="W24" s="169">
        <v>1.7</v>
      </c>
      <c r="X24" s="169">
        <v>2.2999999999999998</v>
      </c>
      <c r="Y24" s="169">
        <v>2.5</v>
      </c>
      <c r="Z24" s="169">
        <v>2.8</v>
      </c>
      <c r="AA24" s="169">
        <v>3.2</v>
      </c>
      <c r="AB24" s="169">
        <v>3</v>
      </c>
      <c r="AC24" s="169">
        <v>3.6</v>
      </c>
      <c r="AD24" s="169">
        <v>3.4</v>
      </c>
      <c r="AE24" s="169">
        <v>3.8</v>
      </c>
      <c r="AF24" s="169">
        <v>4</v>
      </c>
      <c r="AG24" s="169">
        <v>4</v>
      </c>
      <c r="AH24" s="169">
        <v>4.3</v>
      </c>
      <c r="AI24" s="169">
        <v>3.9</v>
      </c>
      <c r="AJ24" s="169">
        <v>3.6</v>
      </c>
      <c r="AK24" s="169">
        <v>2.8</v>
      </c>
      <c r="AL24" s="169">
        <v>2.4</v>
      </c>
      <c r="AM24" s="169">
        <v>1.4</v>
      </c>
      <c r="AN24" s="169">
        <v>1.6</v>
      </c>
      <c r="AO24" s="169">
        <v>1.1000000000000001</v>
      </c>
      <c r="AP24" s="169">
        <v>1.2</v>
      </c>
      <c r="AQ24" s="169">
        <v>0.8</v>
      </c>
      <c r="AR24" s="169">
        <v>0.5</v>
      </c>
      <c r="AS24" s="169">
        <v>-0.1</v>
      </c>
      <c r="AT24" s="169">
        <v>0.1</v>
      </c>
      <c r="AU24" s="169">
        <v>0.3</v>
      </c>
      <c r="AV24" s="169">
        <v>0.3</v>
      </c>
      <c r="AW24" s="169">
        <v>0.9</v>
      </c>
      <c r="AX24" s="169">
        <v>1.1000000000000001</v>
      </c>
      <c r="AY24" s="169">
        <v>1.3</v>
      </c>
      <c r="AZ24" s="169">
        <v>1</v>
      </c>
      <c r="BA24" s="169">
        <v>1.4</v>
      </c>
      <c r="BB24" s="169">
        <v>1.8</v>
      </c>
      <c r="BC24" s="169">
        <v>1.5</v>
      </c>
      <c r="BD24" s="169">
        <v>1.4</v>
      </c>
      <c r="BE24" s="169">
        <v>1.8</v>
      </c>
      <c r="BF24" s="169">
        <v>1.7</v>
      </c>
      <c r="BG24" s="169">
        <v>1.6</v>
      </c>
      <c r="BH24" s="169">
        <v>2</v>
      </c>
      <c r="BI24" s="169">
        <v>1.8</v>
      </c>
      <c r="BJ24" s="169">
        <v>2.1</v>
      </c>
      <c r="BK24" s="169">
        <v>2</v>
      </c>
      <c r="BL24" s="169">
        <v>2.2000000000000002</v>
      </c>
      <c r="BM24" s="169">
        <v>2.8</v>
      </c>
      <c r="BN24" s="169">
        <v>2.9</v>
      </c>
      <c r="BO24" s="169">
        <v>3</v>
      </c>
      <c r="BP24" s="169">
        <v>3</v>
      </c>
      <c r="BQ24" s="169">
        <v>2.1</v>
      </c>
      <c r="BR24" s="169">
        <v>2.2999999999999998</v>
      </c>
      <c r="BS24" s="169">
        <v>3.7</v>
      </c>
      <c r="BT24" s="169">
        <v>3.7</v>
      </c>
      <c r="BU24" s="169">
        <v>3.7</v>
      </c>
      <c r="BV24" s="169">
        <v>3.7</v>
      </c>
      <c r="BW24" s="169">
        <v>3.4</v>
      </c>
      <c r="BX24" s="169">
        <v>3.5</v>
      </c>
      <c r="BY24" s="169">
        <v>3.8</v>
      </c>
      <c r="BZ24" s="169">
        <v>3.7</v>
      </c>
      <c r="CA24" s="169">
        <v>3.6</v>
      </c>
      <c r="CB24" s="169">
        <v>3.7</v>
      </c>
      <c r="CC24" s="169">
        <v>3.6</v>
      </c>
      <c r="CD24" s="169">
        <v>3.4</v>
      </c>
      <c r="CE24" s="169">
        <v>3.4</v>
      </c>
      <c r="CF24" s="169">
        <v>2.8</v>
      </c>
      <c r="CG24" s="169">
        <v>2.6</v>
      </c>
      <c r="CH24" s="169">
        <v>2.6</v>
      </c>
      <c r="CI24" s="169">
        <v>2.4</v>
      </c>
      <c r="CJ24" s="169">
        <v>2</v>
      </c>
      <c r="CK24" s="169">
        <v>1.8</v>
      </c>
      <c r="CL24" s="169">
        <v>1.2</v>
      </c>
      <c r="CM24" s="169">
        <v>1.2</v>
      </c>
      <c r="CN24" s="169">
        <v>1.2</v>
      </c>
      <c r="CO24" s="169">
        <v>1.2</v>
      </c>
      <c r="CP24" s="169">
        <v>1.1000000000000001</v>
      </c>
      <c r="CQ24" s="169">
        <v>0.9</v>
      </c>
      <c r="CR24" s="169">
        <v>0.7</v>
      </c>
      <c r="CS24" s="169">
        <v>0.6</v>
      </c>
      <c r="CT24" s="169">
        <v>0.6</v>
      </c>
      <c r="CU24" s="169">
        <v>0.6</v>
      </c>
      <c r="CV24" s="169">
        <v>0.4</v>
      </c>
      <c r="CW24" s="169">
        <v>0.3</v>
      </c>
      <c r="CX24" s="169">
        <v>0.5</v>
      </c>
      <c r="CY24" s="169">
        <v>0.4</v>
      </c>
      <c r="CZ24" s="169">
        <v>0.3</v>
      </c>
      <c r="DA24" s="169">
        <v>0</v>
      </c>
      <c r="DB24" s="169">
        <v>-0.1</v>
      </c>
      <c r="DC24" s="169">
        <v>-0.1</v>
      </c>
      <c r="DD24" s="169">
        <v>0.2</v>
      </c>
      <c r="DE24" s="169">
        <v>0.3</v>
      </c>
      <c r="DF24" s="169">
        <v>0</v>
      </c>
      <c r="DG24" s="169">
        <v>-0.5</v>
      </c>
      <c r="DH24" s="169">
        <v>0.1</v>
      </c>
      <c r="DI24" s="169">
        <v>0</v>
      </c>
      <c r="DJ24" s="169">
        <v>-0.1</v>
      </c>
      <c r="DK24" s="169">
        <v>0.2</v>
      </c>
      <c r="DL24" s="169">
        <v>0.2</v>
      </c>
      <c r="DM24" s="169">
        <v>0.4</v>
      </c>
      <c r="DN24" s="169">
        <v>0.3</v>
      </c>
      <c r="DO24" s="169">
        <v>0.2</v>
      </c>
      <c r="DP24" s="169">
        <v>0.3</v>
      </c>
      <c r="DQ24" s="169">
        <v>0.1</v>
      </c>
      <c r="DR24" s="169">
        <v>0.1</v>
      </c>
      <c r="DS24" s="169">
        <v>0.4</v>
      </c>
      <c r="DT24" s="169">
        <v>-0.2</v>
      </c>
      <c r="DU24" s="169">
        <v>-0.2</v>
      </c>
      <c r="DV24" s="169">
        <v>-0.4</v>
      </c>
      <c r="DW24" s="169">
        <v>-0.3</v>
      </c>
      <c r="DX24" s="169">
        <v>-0.2</v>
      </c>
      <c r="DY24" s="169">
        <v>-0.2</v>
      </c>
      <c r="DZ24" s="169">
        <v>-0.1</v>
      </c>
      <c r="EA24" s="169">
        <v>0.1</v>
      </c>
      <c r="EB24" s="169">
        <v>-0.1</v>
      </c>
      <c r="EC24" s="169">
        <v>0.1</v>
      </c>
      <c r="ED24" s="169">
        <v>0.5</v>
      </c>
    </row>
    <row r="25" spans="1:134">
      <c r="A25" s="172" t="s">
        <v>675</v>
      </c>
      <c r="B25" s="176">
        <f t="shared" si="0"/>
        <v>1.3984848484848478</v>
      </c>
      <c r="C25" s="173">
        <v>2</v>
      </c>
      <c r="D25" s="169">
        <v>2.2999999999999998</v>
      </c>
      <c r="E25" s="169">
        <v>2.6</v>
      </c>
      <c r="F25" s="169">
        <v>2.5</v>
      </c>
      <c r="G25" s="169">
        <v>2.5</v>
      </c>
      <c r="H25" s="169">
        <v>2.6</v>
      </c>
      <c r="I25" s="169">
        <v>2.8</v>
      </c>
      <c r="J25" s="169">
        <v>2.8</v>
      </c>
      <c r="K25" s="169">
        <v>2.2999999999999998</v>
      </c>
      <c r="L25" s="169">
        <v>1.6</v>
      </c>
      <c r="M25" s="169">
        <v>1.4</v>
      </c>
      <c r="N25" s="169">
        <v>1.5</v>
      </c>
      <c r="O25" s="169">
        <v>1.4</v>
      </c>
      <c r="P25" s="169">
        <v>1.2</v>
      </c>
      <c r="Q25" s="169">
        <v>1.4</v>
      </c>
      <c r="R25" s="169">
        <v>1.6</v>
      </c>
      <c r="S25" s="169">
        <v>1.9</v>
      </c>
      <c r="T25" s="169">
        <v>1.7</v>
      </c>
      <c r="U25" s="169">
        <v>2.2999999999999998</v>
      </c>
      <c r="V25" s="169">
        <v>2.2999999999999998</v>
      </c>
      <c r="W25" s="169">
        <v>2.2999999999999998</v>
      </c>
      <c r="X25" s="169">
        <v>2.7</v>
      </c>
      <c r="Y25" s="169">
        <v>3.2</v>
      </c>
      <c r="Z25" s="169">
        <v>3.7</v>
      </c>
      <c r="AA25" s="169">
        <v>4.0999999999999996</v>
      </c>
      <c r="AB25" s="169">
        <v>4.7</v>
      </c>
      <c r="AC25" s="169">
        <v>4.4000000000000004</v>
      </c>
      <c r="AD25" s="169">
        <v>4.3</v>
      </c>
      <c r="AE25" s="169">
        <v>4.5999999999999996</v>
      </c>
      <c r="AF25" s="169">
        <v>5.2</v>
      </c>
      <c r="AG25" s="169">
        <v>5.3</v>
      </c>
      <c r="AH25" s="169">
        <v>5.0999999999999996</v>
      </c>
      <c r="AI25" s="169">
        <v>5</v>
      </c>
      <c r="AJ25" s="169">
        <v>4.8</v>
      </c>
      <c r="AK25" s="169">
        <v>3.1</v>
      </c>
      <c r="AL25" s="169">
        <v>1.8</v>
      </c>
      <c r="AM25" s="169">
        <v>0.9</v>
      </c>
      <c r="AN25" s="169">
        <v>0.6</v>
      </c>
      <c r="AO25" s="169">
        <v>0.9</v>
      </c>
      <c r="AP25" s="169">
        <v>0.6</v>
      </c>
      <c r="AQ25" s="169">
        <v>0.5</v>
      </c>
      <c r="AR25" s="169">
        <v>0.1</v>
      </c>
      <c r="AS25" s="169">
        <v>-0.8</v>
      </c>
      <c r="AT25" s="169">
        <v>-0.9</v>
      </c>
      <c r="AU25" s="169">
        <v>-1.2</v>
      </c>
      <c r="AV25" s="169">
        <v>-1</v>
      </c>
      <c r="AW25" s="169">
        <v>0.9</v>
      </c>
      <c r="AX25" s="169">
        <v>1.6</v>
      </c>
      <c r="AY25" s="169">
        <v>2.4</v>
      </c>
      <c r="AZ25" s="169">
        <v>2.8</v>
      </c>
      <c r="BA25" s="169">
        <v>2.2999999999999998</v>
      </c>
      <c r="BB25" s="169">
        <v>2.5</v>
      </c>
      <c r="BC25" s="169">
        <v>1.8</v>
      </c>
      <c r="BD25" s="169">
        <v>2.1</v>
      </c>
      <c r="BE25" s="169">
        <v>2.7</v>
      </c>
      <c r="BF25" s="169">
        <v>3.4</v>
      </c>
      <c r="BG25" s="169">
        <v>3.6</v>
      </c>
      <c r="BH25" s="169">
        <v>3.2</v>
      </c>
      <c r="BI25" s="169">
        <v>1.7</v>
      </c>
      <c r="BJ25" s="169">
        <v>1.9</v>
      </c>
      <c r="BK25" s="169">
        <v>3</v>
      </c>
      <c r="BL25" s="169">
        <v>3.1</v>
      </c>
      <c r="BM25" s="169">
        <v>3.2</v>
      </c>
      <c r="BN25" s="169">
        <v>3.5</v>
      </c>
      <c r="BO25" s="169">
        <v>4.0999999999999996</v>
      </c>
      <c r="BP25" s="169">
        <v>4.5</v>
      </c>
      <c r="BQ25" s="169">
        <v>3.5</v>
      </c>
      <c r="BR25" s="169">
        <v>2.7</v>
      </c>
      <c r="BS25" s="169">
        <v>2.6</v>
      </c>
      <c r="BT25" s="169">
        <v>3.2</v>
      </c>
      <c r="BU25" s="169">
        <v>4.0999999999999996</v>
      </c>
      <c r="BV25" s="169">
        <v>4.2</v>
      </c>
      <c r="BW25" s="169">
        <v>3.1</v>
      </c>
      <c r="BX25" s="169">
        <v>3.1</v>
      </c>
      <c r="BY25" s="169">
        <v>3.5</v>
      </c>
      <c r="BZ25" s="169">
        <v>3.6</v>
      </c>
      <c r="CA25" s="169">
        <v>3.7</v>
      </c>
      <c r="CB25" s="169">
        <v>2.8</v>
      </c>
      <c r="CC25" s="169">
        <v>3.8</v>
      </c>
      <c r="CD25" s="169">
        <v>4.5</v>
      </c>
      <c r="CE25" s="169">
        <v>3.6</v>
      </c>
      <c r="CF25" s="169">
        <v>2.6</v>
      </c>
      <c r="CG25" s="169">
        <v>1.4</v>
      </c>
      <c r="CH25" s="169">
        <v>1.4</v>
      </c>
      <c r="CI25" s="169">
        <v>2</v>
      </c>
      <c r="CJ25" s="169">
        <v>1.8</v>
      </c>
      <c r="CK25" s="169">
        <v>1.3</v>
      </c>
      <c r="CL25" s="169">
        <v>0.1</v>
      </c>
      <c r="CM25" s="169">
        <v>0.1</v>
      </c>
      <c r="CN25" s="169">
        <v>0.8</v>
      </c>
      <c r="CO25" s="169">
        <v>0.7</v>
      </c>
      <c r="CP25" s="169">
        <v>0.1</v>
      </c>
      <c r="CQ25" s="169">
        <v>0.3</v>
      </c>
      <c r="CR25" s="169">
        <v>-0.5</v>
      </c>
      <c r="CS25" s="169">
        <v>-0.8</v>
      </c>
      <c r="CT25" s="169">
        <v>-1.3</v>
      </c>
      <c r="CU25" s="169">
        <v>-1.6</v>
      </c>
      <c r="CV25" s="169">
        <v>-1.3</v>
      </c>
      <c r="CW25" s="169">
        <v>-0.9</v>
      </c>
      <c r="CX25" s="169">
        <v>-0.4</v>
      </c>
      <c r="CY25" s="169">
        <v>-0.1</v>
      </c>
      <c r="CZ25" s="169">
        <v>0</v>
      </c>
      <c r="DA25" s="169">
        <v>0.9</v>
      </c>
      <c r="DB25" s="169">
        <v>0.8</v>
      </c>
      <c r="DC25" s="169">
        <v>0</v>
      </c>
      <c r="DD25" s="169">
        <v>0.3</v>
      </c>
      <c r="DE25" s="169">
        <v>0</v>
      </c>
      <c r="DF25" s="169">
        <v>-1</v>
      </c>
      <c r="DG25" s="169">
        <v>-0.7</v>
      </c>
      <c r="DH25" s="169">
        <v>-0.8</v>
      </c>
      <c r="DI25" s="169">
        <v>-1.4</v>
      </c>
      <c r="DJ25" s="169">
        <v>-1.7</v>
      </c>
      <c r="DK25" s="169">
        <v>-1.7</v>
      </c>
      <c r="DL25" s="169">
        <v>-2.1</v>
      </c>
      <c r="DM25" s="169">
        <v>-2.4</v>
      </c>
      <c r="DN25" s="169">
        <v>-1.9</v>
      </c>
      <c r="DO25" s="169">
        <v>-1.9</v>
      </c>
      <c r="DP25" s="169">
        <v>-1.8</v>
      </c>
      <c r="DQ25" s="169">
        <v>-1.5</v>
      </c>
      <c r="DR25" s="169">
        <v>-0.6</v>
      </c>
      <c r="DS25" s="169">
        <v>-1.1000000000000001</v>
      </c>
      <c r="DT25" s="169">
        <v>-2.2000000000000002</v>
      </c>
      <c r="DU25" s="169">
        <v>-2.2000000000000002</v>
      </c>
      <c r="DV25" s="169">
        <v>-2.1</v>
      </c>
      <c r="DW25" s="169">
        <v>-1.9</v>
      </c>
      <c r="DX25" s="169">
        <v>-2</v>
      </c>
      <c r="DY25" s="169">
        <v>-0.4</v>
      </c>
      <c r="DZ25" s="169">
        <v>-0.6</v>
      </c>
      <c r="EA25" s="169">
        <v>-0.4</v>
      </c>
      <c r="EB25" s="169">
        <v>-1</v>
      </c>
      <c r="EC25" s="169">
        <v>-0.8</v>
      </c>
      <c r="ED25" s="169">
        <v>0.1</v>
      </c>
    </row>
    <row r="26" spans="1:134">
      <c r="A26" s="172" t="s">
        <v>676</v>
      </c>
      <c r="B26" s="176">
        <f t="shared" si="0"/>
        <v>3.7833333333333332</v>
      </c>
      <c r="C26" s="173">
        <v>7.5</v>
      </c>
      <c r="D26" s="169">
        <v>7</v>
      </c>
      <c r="E26" s="169">
        <v>6.6</v>
      </c>
      <c r="F26" s="169">
        <v>6.1</v>
      </c>
      <c r="G26" s="169">
        <v>7.1</v>
      </c>
      <c r="H26" s="169">
        <v>6.3</v>
      </c>
      <c r="I26" s="169">
        <v>7</v>
      </c>
      <c r="J26" s="169">
        <v>6.8</v>
      </c>
      <c r="K26" s="169">
        <v>5.9</v>
      </c>
      <c r="L26" s="169">
        <v>5.6</v>
      </c>
      <c r="M26" s="169">
        <v>6.3</v>
      </c>
      <c r="N26" s="169">
        <v>6.7</v>
      </c>
      <c r="O26" s="169">
        <v>7.1</v>
      </c>
      <c r="P26" s="169">
        <v>7.2</v>
      </c>
      <c r="Q26" s="169">
        <v>8.5</v>
      </c>
      <c r="R26" s="169">
        <v>8.8000000000000007</v>
      </c>
      <c r="S26" s="169">
        <v>7.8</v>
      </c>
      <c r="T26" s="169">
        <v>8.9</v>
      </c>
      <c r="U26" s="169">
        <v>9.5</v>
      </c>
      <c r="V26" s="169">
        <v>10.199999999999999</v>
      </c>
      <c r="W26" s="169">
        <v>11.5</v>
      </c>
      <c r="X26" s="169">
        <v>13.2</v>
      </c>
      <c r="Y26" s="169">
        <v>13.7</v>
      </c>
      <c r="Z26" s="169">
        <v>14</v>
      </c>
      <c r="AA26" s="169">
        <v>15.6</v>
      </c>
      <c r="AB26" s="169">
        <v>16.5</v>
      </c>
      <c r="AC26" s="169">
        <v>16.600000000000001</v>
      </c>
      <c r="AD26" s="169">
        <v>17.399999999999999</v>
      </c>
      <c r="AE26" s="169">
        <v>17.7</v>
      </c>
      <c r="AF26" s="169">
        <v>17.5</v>
      </c>
      <c r="AG26" s="169">
        <v>16.5</v>
      </c>
      <c r="AH26" s="169">
        <v>15.6</v>
      </c>
      <c r="AI26" s="169">
        <v>14.7</v>
      </c>
      <c r="AJ26" s="169">
        <v>13.7</v>
      </c>
      <c r="AK26" s="169">
        <v>11.6</v>
      </c>
      <c r="AL26" s="169">
        <v>10.4</v>
      </c>
      <c r="AM26" s="169">
        <v>9.6999999999999993</v>
      </c>
      <c r="AN26" s="169">
        <v>9.4</v>
      </c>
      <c r="AO26" s="169">
        <v>7.9</v>
      </c>
      <c r="AP26" s="169">
        <v>5.9</v>
      </c>
      <c r="AQ26" s="169">
        <v>4.4000000000000004</v>
      </c>
      <c r="AR26" s="169">
        <v>3.1</v>
      </c>
      <c r="AS26" s="169">
        <v>2.1</v>
      </c>
      <c r="AT26" s="169">
        <v>1.5</v>
      </c>
      <c r="AU26" s="169">
        <v>0.1</v>
      </c>
      <c r="AV26" s="169">
        <v>-1.2</v>
      </c>
      <c r="AW26" s="169">
        <v>-1.4</v>
      </c>
      <c r="AX26" s="169">
        <v>-1.4</v>
      </c>
      <c r="AY26" s="169">
        <v>-3.3</v>
      </c>
      <c r="AZ26" s="169">
        <v>-4.3</v>
      </c>
      <c r="BA26" s="169">
        <v>-4</v>
      </c>
      <c r="BB26" s="169">
        <v>-2.8</v>
      </c>
      <c r="BC26" s="169">
        <v>-2.4</v>
      </c>
      <c r="BD26" s="169">
        <v>-1.6</v>
      </c>
      <c r="BE26" s="169">
        <v>-0.7</v>
      </c>
      <c r="BF26" s="169">
        <v>-0.4</v>
      </c>
      <c r="BG26" s="169">
        <v>0.3</v>
      </c>
      <c r="BH26" s="169">
        <v>0.9</v>
      </c>
      <c r="BI26" s="169">
        <v>1.7</v>
      </c>
      <c r="BJ26" s="169">
        <v>2.4</v>
      </c>
      <c r="BK26" s="169">
        <v>3.5</v>
      </c>
      <c r="BL26" s="169">
        <v>3.8</v>
      </c>
      <c r="BM26" s="169">
        <v>4.0999999999999996</v>
      </c>
      <c r="BN26" s="169">
        <v>4.3</v>
      </c>
      <c r="BO26" s="169">
        <v>4.8</v>
      </c>
      <c r="BP26" s="169">
        <v>4.7</v>
      </c>
      <c r="BQ26" s="169">
        <v>4.2</v>
      </c>
      <c r="BR26" s="169">
        <v>4.5999999999999996</v>
      </c>
      <c r="BS26" s="169">
        <v>4.5</v>
      </c>
      <c r="BT26" s="169">
        <v>4.3</v>
      </c>
      <c r="BU26" s="169">
        <v>4</v>
      </c>
      <c r="BV26" s="169">
        <v>3.9</v>
      </c>
      <c r="BW26" s="169">
        <v>3.4</v>
      </c>
      <c r="BX26" s="169">
        <v>3.3</v>
      </c>
      <c r="BY26" s="169">
        <v>3.2</v>
      </c>
      <c r="BZ26" s="169">
        <v>2.8</v>
      </c>
      <c r="CA26" s="169">
        <v>2.2999999999999998</v>
      </c>
      <c r="CB26" s="169">
        <v>2.1</v>
      </c>
      <c r="CC26" s="169">
        <v>1.9</v>
      </c>
      <c r="CD26" s="169">
        <v>1.9</v>
      </c>
      <c r="CE26" s="169">
        <v>1.9</v>
      </c>
      <c r="CF26" s="169">
        <v>1.6</v>
      </c>
      <c r="CG26" s="169">
        <v>1.5</v>
      </c>
      <c r="CH26" s="169">
        <v>1.6</v>
      </c>
      <c r="CI26" s="169">
        <v>0.6</v>
      </c>
      <c r="CJ26" s="169">
        <v>0.3</v>
      </c>
      <c r="CK26" s="169">
        <v>0.3</v>
      </c>
      <c r="CL26" s="169">
        <v>-0.4</v>
      </c>
      <c r="CM26" s="169">
        <v>-0.2</v>
      </c>
      <c r="CN26" s="169">
        <v>0.2</v>
      </c>
      <c r="CO26" s="169">
        <v>0.5</v>
      </c>
      <c r="CP26" s="169">
        <v>-0.1</v>
      </c>
      <c r="CQ26" s="169">
        <v>-0.4</v>
      </c>
      <c r="CR26" s="169">
        <v>0</v>
      </c>
      <c r="CS26" s="169">
        <v>-0.3</v>
      </c>
      <c r="CT26" s="169">
        <v>-0.4</v>
      </c>
      <c r="CU26" s="169">
        <v>0.5</v>
      </c>
      <c r="CV26" s="169">
        <v>0.5</v>
      </c>
      <c r="CW26" s="169">
        <v>0.3</v>
      </c>
      <c r="CX26" s="169">
        <v>0.8</v>
      </c>
      <c r="CY26" s="169">
        <v>0.8</v>
      </c>
      <c r="CZ26" s="169">
        <v>0.8</v>
      </c>
      <c r="DA26" s="169">
        <v>0.6</v>
      </c>
      <c r="DB26" s="169">
        <v>0.8</v>
      </c>
      <c r="DC26" s="169">
        <v>1.2</v>
      </c>
      <c r="DD26" s="169">
        <v>0.7</v>
      </c>
      <c r="DE26" s="169">
        <v>0.9</v>
      </c>
      <c r="DF26" s="169">
        <v>0.3</v>
      </c>
      <c r="DG26" s="169">
        <v>-0.3</v>
      </c>
      <c r="DH26" s="169">
        <v>0</v>
      </c>
      <c r="DI26" s="169">
        <v>0.5</v>
      </c>
      <c r="DJ26" s="169">
        <v>0.6</v>
      </c>
      <c r="DK26" s="169">
        <v>1.2</v>
      </c>
      <c r="DL26" s="169">
        <v>0.7</v>
      </c>
      <c r="DM26" s="169">
        <v>-0.2</v>
      </c>
      <c r="DN26" s="169">
        <v>0.2</v>
      </c>
      <c r="DO26" s="169">
        <v>-0.4</v>
      </c>
      <c r="DP26" s="169">
        <v>-0.1</v>
      </c>
      <c r="DQ26" s="169">
        <v>0</v>
      </c>
      <c r="DR26" s="169">
        <v>0.4</v>
      </c>
      <c r="DS26" s="169">
        <v>-0.3</v>
      </c>
      <c r="DT26" s="169">
        <v>-0.6</v>
      </c>
      <c r="DU26" s="169">
        <v>-0.6</v>
      </c>
      <c r="DV26" s="169">
        <v>-0.7</v>
      </c>
      <c r="DW26" s="169">
        <v>-0.8</v>
      </c>
      <c r="DX26" s="169">
        <v>-0.6</v>
      </c>
      <c r="DY26" s="169">
        <v>0.1</v>
      </c>
      <c r="DZ26" s="169">
        <v>-0.1</v>
      </c>
      <c r="EA26" s="169">
        <v>0.5</v>
      </c>
      <c r="EB26" s="169">
        <v>1.1000000000000001</v>
      </c>
      <c r="EC26" s="169">
        <v>1.2</v>
      </c>
      <c r="ED26" s="169">
        <v>2.1</v>
      </c>
    </row>
    <row r="27" spans="1:134">
      <c r="A27" s="172" t="s">
        <v>677</v>
      </c>
      <c r="B27" s="176">
        <f t="shared" si="0"/>
        <v>3.1651515151515146</v>
      </c>
      <c r="C27" s="173">
        <v>3.5</v>
      </c>
      <c r="D27" s="169">
        <v>3.4</v>
      </c>
      <c r="E27" s="169">
        <v>3</v>
      </c>
      <c r="F27" s="169">
        <v>3.4</v>
      </c>
      <c r="G27" s="169">
        <v>3.6</v>
      </c>
      <c r="H27" s="169">
        <v>3.7</v>
      </c>
      <c r="I27" s="169">
        <v>4.4000000000000004</v>
      </c>
      <c r="J27" s="169">
        <v>4.2</v>
      </c>
      <c r="K27" s="169">
        <v>3.3</v>
      </c>
      <c r="L27" s="169">
        <v>3.6</v>
      </c>
      <c r="M27" s="169">
        <v>4.4000000000000004</v>
      </c>
      <c r="N27" s="169">
        <v>4.5999999999999996</v>
      </c>
      <c r="O27" s="169">
        <v>4</v>
      </c>
      <c r="P27" s="169">
        <v>4.4000000000000004</v>
      </c>
      <c r="Q27" s="169">
        <v>4.7</v>
      </c>
      <c r="R27" s="169">
        <v>4.9000000000000004</v>
      </c>
      <c r="S27" s="169">
        <v>5</v>
      </c>
      <c r="T27" s="169">
        <v>5</v>
      </c>
      <c r="U27" s="169">
        <v>5.0999999999999996</v>
      </c>
      <c r="V27" s="169">
        <v>5.5</v>
      </c>
      <c r="W27" s="169">
        <v>7.1</v>
      </c>
      <c r="X27" s="169">
        <v>7.6</v>
      </c>
      <c r="Y27" s="169">
        <v>7.9</v>
      </c>
      <c r="Z27" s="169">
        <v>8.1999999999999993</v>
      </c>
      <c r="AA27" s="169">
        <v>10</v>
      </c>
      <c r="AB27" s="169">
        <v>10.9</v>
      </c>
      <c r="AC27" s="169">
        <v>11.4</v>
      </c>
      <c r="AD27" s="169">
        <v>11.9</v>
      </c>
      <c r="AE27" s="169">
        <v>12.3</v>
      </c>
      <c r="AF27" s="169">
        <v>12.7</v>
      </c>
      <c r="AG27" s="169">
        <v>12.4</v>
      </c>
      <c r="AH27" s="169">
        <v>12.2</v>
      </c>
      <c r="AI27" s="169">
        <v>11.3</v>
      </c>
      <c r="AJ27" s="169">
        <v>10.7</v>
      </c>
      <c r="AK27" s="169">
        <v>9.1999999999999993</v>
      </c>
      <c r="AL27" s="169">
        <v>8.5</v>
      </c>
      <c r="AM27" s="169">
        <v>9.5</v>
      </c>
      <c r="AN27" s="169">
        <v>8.5</v>
      </c>
      <c r="AO27" s="169">
        <v>7.4</v>
      </c>
      <c r="AP27" s="169">
        <v>5.9</v>
      </c>
      <c r="AQ27" s="169">
        <v>4.9000000000000004</v>
      </c>
      <c r="AR27" s="169">
        <v>3.9</v>
      </c>
      <c r="AS27" s="169">
        <v>2.6</v>
      </c>
      <c r="AT27" s="169">
        <v>2.2000000000000002</v>
      </c>
      <c r="AU27" s="169">
        <v>2.2999999999999998</v>
      </c>
      <c r="AV27" s="169">
        <v>1</v>
      </c>
      <c r="AW27" s="169">
        <v>1.3</v>
      </c>
      <c r="AX27" s="169">
        <v>1.2</v>
      </c>
      <c r="AY27" s="169">
        <v>-0.3</v>
      </c>
      <c r="AZ27" s="169">
        <v>-0.6</v>
      </c>
      <c r="BA27" s="169">
        <v>-0.4</v>
      </c>
      <c r="BB27" s="169">
        <v>0.2</v>
      </c>
      <c r="BC27" s="169">
        <v>0.5</v>
      </c>
      <c r="BD27" s="169">
        <v>0.9</v>
      </c>
      <c r="BE27" s="169">
        <v>1.8</v>
      </c>
      <c r="BF27" s="169">
        <v>1.8</v>
      </c>
      <c r="BG27" s="169">
        <v>1.8</v>
      </c>
      <c r="BH27" s="169">
        <v>2.6</v>
      </c>
      <c r="BI27" s="169">
        <v>2.5</v>
      </c>
      <c r="BJ27" s="169">
        <v>3.6</v>
      </c>
      <c r="BK27" s="169">
        <v>2.8</v>
      </c>
      <c r="BL27" s="169">
        <v>3</v>
      </c>
      <c r="BM27" s="169">
        <v>3.7</v>
      </c>
      <c r="BN27" s="169">
        <v>4.4000000000000004</v>
      </c>
      <c r="BO27" s="169">
        <v>5</v>
      </c>
      <c r="BP27" s="169">
        <v>4.8</v>
      </c>
      <c r="BQ27" s="169">
        <v>4.5999999999999996</v>
      </c>
      <c r="BR27" s="169">
        <v>4.4000000000000004</v>
      </c>
      <c r="BS27" s="169">
        <v>4.7</v>
      </c>
      <c r="BT27" s="169">
        <v>4.2</v>
      </c>
      <c r="BU27" s="169">
        <v>4.4000000000000004</v>
      </c>
      <c r="BV27" s="169">
        <v>3.5</v>
      </c>
      <c r="BW27" s="169">
        <v>3.4</v>
      </c>
      <c r="BX27" s="169">
        <v>3.7</v>
      </c>
      <c r="BY27" s="169">
        <v>3.7</v>
      </c>
      <c r="BZ27" s="169">
        <v>3.3</v>
      </c>
      <c r="CA27" s="169">
        <v>2.6</v>
      </c>
      <c r="CB27" s="169">
        <v>2.6</v>
      </c>
      <c r="CC27" s="169">
        <v>2.9</v>
      </c>
      <c r="CD27" s="169">
        <v>3.4</v>
      </c>
      <c r="CE27" s="169">
        <v>3.3</v>
      </c>
      <c r="CF27" s="169">
        <v>3.2</v>
      </c>
      <c r="CG27" s="169">
        <v>2.8</v>
      </c>
      <c r="CH27" s="169">
        <v>2.9</v>
      </c>
      <c r="CI27" s="169">
        <v>2.7</v>
      </c>
      <c r="CJ27" s="169">
        <v>2.2999999999999998</v>
      </c>
      <c r="CK27" s="169">
        <v>1.6</v>
      </c>
      <c r="CL27" s="169">
        <v>1.4</v>
      </c>
      <c r="CM27" s="169">
        <v>1.5</v>
      </c>
      <c r="CN27" s="169">
        <v>1.3</v>
      </c>
      <c r="CO27" s="169">
        <v>0.6</v>
      </c>
      <c r="CP27" s="169">
        <v>0.5</v>
      </c>
      <c r="CQ27" s="169">
        <v>0.5</v>
      </c>
      <c r="CR27" s="169">
        <v>0.5</v>
      </c>
      <c r="CS27" s="169">
        <v>0.6</v>
      </c>
      <c r="CT27" s="169">
        <v>0.5</v>
      </c>
      <c r="CU27" s="169">
        <v>0.2</v>
      </c>
      <c r="CV27" s="169">
        <v>0.3</v>
      </c>
      <c r="CW27" s="169">
        <v>0.4</v>
      </c>
      <c r="CX27" s="169">
        <v>0.3</v>
      </c>
      <c r="CY27" s="169">
        <v>0.1</v>
      </c>
      <c r="CZ27" s="169">
        <v>0.3</v>
      </c>
      <c r="DA27" s="169">
        <v>0.5</v>
      </c>
      <c r="DB27" s="169">
        <v>0.3</v>
      </c>
      <c r="DC27" s="169">
        <v>0</v>
      </c>
      <c r="DD27" s="169">
        <v>0.3</v>
      </c>
      <c r="DE27" s="169">
        <v>0.4</v>
      </c>
      <c r="DF27" s="169">
        <v>-0.1</v>
      </c>
      <c r="DG27" s="169">
        <v>-1.4</v>
      </c>
      <c r="DH27" s="169">
        <v>-1.5</v>
      </c>
      <c r="DI27" s="169">
        <v>-1.1000000000000001</v>
      </c>
      <c r="DJ27" s="169">
        <v>-0.6</v>
      </c>
      <c r="DK27" s="169">
        <v>0</v>
      </c>
      <c r="DL27" s="169">
        <v>-0.2</v>
      </c>
      <c r="DM27" s="169">
        <v>-0.2</v>
      </c>
      <c r="DN27" s="169">
        <v>-1</v>
      </c>
      <c r="DO27" s="169">
        <v>-0.8</v>
      </c>
      <c r="DP27" s="169">
        <v>-0.4</v>
      </c>
      <c r="DQ27" s="169">
        <v>-0.5</v>
      </c>
      <c r="DR27" s="169">
        <v>-0.2</v>
      </c>
      <c r="DS27" s="169">
        <v>0.7</v>
      </c>
      <c r="DT27" s="169">
        <v>0.5</v>
      </c>
      <c r="DU27" s="169">
        <v>0.8</v>
      </c>
      <c r="DV27" s="169">
        <v>0.8</v>
      </c>
      <c r="DW27" s="169">
        <v>0.2</v>
      </c>
      <c r="DX27" s="169">
        <v>0.4</v>
      </c>
      <c r="DY27" s="169">
        <v>0</v>
      </c>
      <c r="DZ27" s="169">
        <v>0.5</v>
      </c>
      <c r="EA27" s="169">
        <v>0.6</v>
      </c>
      <c r="EB27" s="169">
        <v>0.7</v>
      </c>
      <c r="EC27" s="169">
        <v>1.1000000000000001</v>
      </c>
      <c r="ED27" s="169">
        <v>2</v>
      </c>
    </row>
    <row r="28" spans="1:134">
      <c r="A28" s="172" t="s">
        <v>678</v>
      </c>
      <c r="B28" s="176">
        <f t="shared" si="0"/>
        <v>1.973484848484848</v>
      </c>
      <c r="C28" s="173">
        <v>4.0999999999999996</v>
      </c>
      <c r="D28" s="169">
        <v>3.8</v>
      </c>
      <c r="E28" s="169">
        <v>3.8</v>
      </c>
      <c r="F28" s="169">
        <v>3.4</v>
      </c>
      <c r="G28" s="169">
        <v>3.6</v>
      </c>
      <c r="H28" s="169">
        <v>3.9</v>
      </c>
      <c r="I28" s="169">
        <v>3.4</v>
      </c>
      <c r="J28" s="169">
        <v>3.1</v>
      </c>
      <c r="K28" s="169">
        <v>2</v>
      </c>
      <c r="L28" s="169">
        <v>0.6</v>
      </c>
      <c r="M28" s="169">
        <v>1.8</v>
      </c>
      <c r="N28" s="169">
        <v>2.2000000000000002</v>
      </c>
      <c r="O28" s="169">
        <v>2.2999999999999998</v>
      </c>
      <c r="P28" s="169">
        <v>1.8</v>
      </c>
      <c r="Q28" s="169">
        <v>2.4</v>
      </c>
      <c r="R28" s="169">
        <v>2.5</v>
      </c>
      <c r="S28" s="169">
        <v>2.2999999999999998</v>
      </c>
      <c r="T28" s="169">
        <v>2.2999999999999998</v>
      </c>
      <c r="U28" s="169">
        <v>2.1</v>
      </c>
      <c r="V28" s="169">
        <v>1.9</v>
      </c>
      <c r="W28" s="169">
        <v>2.5</v>
      </c>
      <c r="X28" s="169">
        <v>3.6</v>
      </c>
      <c r="Y28" s="169">
        <v>4</v>
      </c>
      <c r="Z28" s="169">
        <v>4.3</v>
      </c>
      <c r="AA28" s="169">
        <v>4.2</v>
      </c>
      <c r="AB28" s="169">
        <v>4.2</v>
      </c>
      <c r="AC28" s="169">
        <v>4.4000000000000004</v>
      </c>
      <c r="AD28" s="169">
        <v>4.3</v>
      </c>
      <c r="AE28" s="169">
        <v>4.8</v>
      </c>
      <c r="AF28" s="169">
        <v>5.3</v>
      </c>
      <c r="AG28" s="169">
        <v>5.8</v>
      </c>
      <c r="AH28" s="169">
        <v>4.8</v>
      </c>
      <c r="AI28" s="169">
        <v>4.8</v>
      </c>
      <c r="AJ28" s="169">
        <v>3.9</v>
      </c>
      <c r="AK28" s="169">
        <v>2</v>
      </c>
      <c r="AL28" s="169">
        <v>0.7</v>
      </c>
      <c r="AM28" s="169">
        <v>0</v>
      </c>
      <c r="AN28" s="169">
        <v>0.8</v>
      </c>
      <c r="AO28" s="169">
        <v>-0.3</v>
      </c>
      <c r="AP28" s="169">
        <v>-0.3</v>
      </c>
      <c r="AQ28" s="169">
        <v>-0.9</v>
      </c>
      <c r="AR28" s="169">
        <v>-1</v>
      </c>
      <c r="AS28" s="169">
        <v>-1.5</v>
      </c>
      <c r="AT28" s="169">
        <v>-0.2</v>
      </c>
      <c r="AU28" s="169">
        <v>-0.4</v>
      </c>
      <c r="AV28" s="169">
        <v>-0.2</v>
      </c>
      <c r="AW28" s="169">
        <v>1.7</v>
      </c>
      <c r="AX28" s="169">
        <v>2.5</v>
      </c>
      <c r="AY28" s="169">
        <v>3</v>
      </c>
      <c r="AZ28" s="169">
        <v>2.2999999999999998</v>
      </c>
      <c r="BA28" s="169">
        <v>3.2</v>
      </c>
      <c r="BB28" s="169">
        <v>3.1</v>
      </c>
      <c r="BC28" s="169">
        <v>3.1</v>
      </c>
      <c r="BD28" s="169">
        <v>2.2999999999999998</v>
      </c>
      <c r="BE28" s="169">
        <v>2.9</v>
      </c>
      <c r="BF28" s="169">
        <v>2.5</v>
      </c>
      <c r="BG28" s="169">
        <v>2.7</v>
      </c>
      <c r="BH28" s="169">
        <v>2.9</v>
      </c>
      <c r="BI28" s="169">
        <v>2.5</v>
      </c>
      <c r="BJ28" s="169">
        <v>3.1</v>
      </c>
      <c r="BK28" s="169">
        <v>3.4</v>
      </c>
      <c r="BL28" s="169">
        <v>3.9</v>
      </c>
      <c r="BM28" s="169">
        <v>4</v>
      </c>
      <c r="BN28" s="169">
        <v>4</v>
      </c>
      <c r="BO28" s="169">
        <v>3.8</v>
      </c>
      <c r="BP28" s="169">
        <v>3.8</v>
      </c>
      <c r="BQ28" s="169">
        <v>3.2</v>
      </c>
      <c r="BR28" s="169">
        <v>3.7</v>
      </c>
      <c r="BS28" s="169">
        <v>3.8</v>
      </c>
      <c r="BT28" s="169">
        <v>3.8</v>
      </c>
      <c r="BU28" s="169">
        <v>4</v>
      </c>
      <c r="BV28" s="169">
        <v>3.4</v>
      </c>
      <c r="BW28" s="169">
        <v>3.2</v>
      </c>
      <c r="BX28" s="169">
        <v>3.3</v>
      </c>
      <c r="BY28" s="169">
        <v>2.9</v>
      </c>
      <c r="BZ28" s="169">
        <v>3</v>
      </c>
      <c r="CA28" s="169">
        <v>2.7</v>
      </c>
      <c r="CB28" s="169">
        <v>2.6</v>
      </c>
      <c r="CC28" s="169">
        <v>2.7</v>
      </c>
      <c r="CD28" s="169">
        <v>2.8</v>
      </c>
      <c r="CE28" s="169">
        <v>3.2</v>
      </c>
      <c r="CF28" s="169">
        <v>3.2</v>
      </c>
      <c r="CG28" s="169">
        <v>2.7</v>
      </c>
      <c r="CH28" s="169">
        <v>2.5</v>
      </c>
      <c r="CI28" s="169">
        <v>2.1</v>
      </c>
      <c r="CJ28" s="169">
        <v>2.4</v>
      </c>
      <c r="CK28" s="169">
        <v>2</v>
      </c>
      <c r="CL28" s="169">
        <v>1.7</v>
      </c>
      <c r="CM28" s="169">
        <v>1.4</v>
      </c>
      <c r="CN28" s="169">
        <v>2</v>
      </c>
      <c r="CO28" s="169">
        <v>1.8</v>
      </c>
      <c r="CP28" s="169">
        <v>1.7</v>
      </c>
      <c r="CQ28" s="169">
        <v>1.6</v>
      </c>
      <c r="CR28" s="169">
        <v>1</v>
      </c>
      <c r="CS28" s="169">
        <v>1.1000000000000001</v>
      </c>
      <c r="CT28" s="169">
        <v>1.5</v>
      </c>
      <c r="CU28" s="169">
        <v>1.5</v>
      </c>
      <c r="CV28" s="169">
        <v>0.8</v>
      </c>
      <c r="CW28" s="169">
        <v>0.8</v>
      </c>
      <c r="CX28" s="169">
        <v>0.9</v>
      </c>
      <c r="CY28" s="169">
        <v>1.4</v>
      </c>
      <c r="CZ28" s="169">
        <v>1.2</v>
      </c>
      <c r="DA28" s="169">
        <v>1.2</v>
      </c>
      <c r="DB28" s="169">
        <v>0.7</v>
      </c>
      <c r="DC28" s="169">
        <v>0.3</v>
      </c>
      <c r="DD28" s="169">
        <v>0.4</v>
      </c>
      <c r="DE28" s="169">
        <v>0.2</v>
      </c>
      <c r="DF28" s="169">
        <v>-0.9</v>
      </c>
      <c r="DG28" s="169">
        <v>-1.2</v>
      </c>
      <c r="DH28" s="169">
        <v>-0.3</v>
      </c>
      <c r="DI28" s="169">
        <v>0.1</v>
      </c>
      <c r="DJ28" s="169">
        <v>0</v>
      </c>
      <c r="DK28" s="169">
        <v>0.4</v>
      </c>
      <c r="DL28" s="169">
        <v>0.5</v>
      </c>
      <c r="DM28" s="169">
        <v>0.2</v>
      </c>
      <c r="DN28" s="169">
        <v>0.1</v>
      </c>
      <c r="DO28" s="169">
        <v>-0.2</v>
      </c>
      <c r="DP28" s="169">
        <v>-0.1</v>
      </c>
      <c r="DQ28" s="169">
        <v>0.4</v>
      </c>
      <c r="DR28" s="169">
        <v>0.9</v>
      </c>
      <c r="DS28" s="169">
        <v>0.5</v>
      </c>
      <c r="DT28" s="169">
        <v>-0.3</v>
      </c>
      <c r="DU28" s="169">
        <v>-0.6</v>
      </c>
      <c r="DV28" s="169">
        <v>-0.6</v>
      </c>
      <c r="DW28" s="169">
        <v>-0.6</v>
      </c>
      <c r="DX28" s="169">
        <v>-0.4</v>
      </c>
      <c r="DY28" s="169">
        <v>-0.4</v>
      </c>
      <c r="DZ28" s="169">
        <v>-0.2</v>
      </c>
      <c r="EA28" s="169">
        <v>0.3</v>
      </c>
      <c r="EB28" s="169">
        <v>0.7</v>
      </c>
      <c r="EC28" s="169">
        <v>0.6</v>
      </c>
      <c r="ED28" s="169">
        <v>1.6</v>
      </c>
    </row>
    <row r="29" spans="1:134">
      <c r="A29" s="172" t="s">
        <v>679</v>
      </c>
      <c r="B29" s="176">
        <f t="shared" si="0"/>
        <v>3.5159090909090929</v>
      </c>
      <c r="C29" s="173">
        <v>2.4</v>
      </c>
      <c r="D29" s="169">
        <v>2.2999999999999998</v>
      </c>
      <c r="E29" s="169">
        <v>2.4</v>
      </c>
      <c r="F29" s="169">
        <v>2.4</v>
      </c>
      <c r="G29" s="169">
        <v>2.9</v>
      </c>
      <c r="H29" s="169">
        <v>2.9</v>
      </c>
      <c r="I29" s="169">
        <v>3.1</v>
      </c>
      <c r="J29" s="169">
        <v>4.7</v>
      </c>
      <c r="K29" s="169">
        <v>5.9</v>
      </c>
      <c r="L29" s="169">
        <v>6.4</v>
      </c>
      <c r="M29" s="169">
        <v>6.4</v>
      </c>
      <c r="N29" s="169">
        <v>6.6</v>
      </c>
      <c r="O29" s="169">
        <v>8.4</v>
      </c>
      <c r="P29" s="169">
        <v>9</v>
      </c>
      <c r="Q29" s="169">
        <v>9</v>
      </c>
      <c r="R29" s="169">
        <v>8.6999999999999993</v>
      </c>
      <c r="S29" s="169">
        <v>8.4</v>
      </c>
      <c r="T29" s="169">
        <v>8.5</v>
      </c>
      <c r="U29" s="169">
        <v>8.3000000000000007</v>
      </c>
      <c r="V29" s="169">
        <v>7.1</v>
      </c>
      <c r="W29" s="169">
        <v>6.4</v>
      </c>
      <c r="X29" s="169">
        <v>6.9</v>
      </c>
      <c r="Y29" s="169">
        <v>7.2</v>
      </c>
      <c r="Z29" s="169">
        <v>7.4</v>
      </c>
      <c r="AA29" s="169">
        <v>7.4</v>
      </c>
      <c r="AB29" s="169">
        <v>6.7</v>
      </c>
      <c r="AC29" s="169">
        <v>6.7</v>
      </c>
      <c r="AD29" s="169">
        <v>6.8</v>
      </c>
      <c r="AE29" s="169">
        <v>6.9</v>
      </c>
      <c r="AF29" s="169">
        <v>6.7</v>
      </c>
      <c r="AG29" s="169">
        <v>7</v>
      </c>
      <c r="AH29" s="169">
        <v>6.4</v>
      </c>
      <c r="AI29" s="169">
        <v>5.6</v>
      </c>
      <c r="AJ29" s="169">
        <v>5.0999999999999996</v>
      </c>
      <c r="AK29" s="169">
        <v>4.0999999999999996</v>
      </c>
      <c r="AL29" s="169">
        <v>3.4</v>
      </c>
      <c r="AM29" s="169">
        <v>2.4</v>
      </c>
      <c r="AN29" s="169">
        <v>2.9</v>
      </c>
      <c r="AO29" s="169">
        <v>2.8</v>
      </c>
      <c r="AP29" s="169">
        <v>3.2</v>
      </c>
      <c r="AQ29" s="169">
        <v>3.8</v>
      </c>
      <c r="AR29" s="169">
        <v>3.7</v>
      </c>
      <c r="AS29" s="169">
        <v>4.9000000000000004</v>
      </c>
      <c r="AT29" s="169">
        <v>5</v>
      </c>
      <c r="AU29" s="169">
        <v>4.7</v>
      </c>
      <c r="AV29" s="169">
        <v>4.2</v>
      </c>
      <c r="AW29" s="169">
        <v>5.2</v>
      </c>
      <c r="AX29" s="169">
        <v>5.4</v>
      </c>
      <c r="AY29" s="169">
        <v>6.2</v>
      </c>
      <c r="AZ29" s="169">
        <v>5.6</v>
      </c>
      <c r="BA29" s="169">
        <v>5.8</v>
      </c>
      <c r="BB29" s="169">
        <v>5.7</v>
      </c>
      <c r="BC29" s="169">
        <v>4.9000000000000004</v>
      </c>
      <c r="BD29" s="169">
        <v>5</v>
      </c>
      <c r="BE29" s="169">
        <v>3.6</v>
      </c>
      <c r="BF29" s="169">
        <v>3.6</v>
      </c>
      <c r="BG29" s="169">
        <v>3.7</v>
      </c>
      <c r="BH29" s="169">
        <v>4.3</v>
      </c>
      <c r="BI29" s="169">
        <v>4</v>
      </c>
      <c r="BJ29" s="169">
        <v>4.5999999999999996</v>
      </c>
      <c r="BK29" s="169">
        <v>4</v>
      </c>
      <c r="BL29" s="169">
        <v>4.2</v>
      </c>
      <c r="BM29" s="169">
        <v>4.5999999999999996</v>
      </c>
      <c r="BN29" s="169">
        <v>4.4000000000000004</v>
      </c>
      <c r="BO29" s="169">
        <v>3.9</v>
      </c>
      <c r="BP29" s="169">
        <v>3.5</v>
      </c>
      <c r="BQ29" s="169">
        <v>3.1</v>
      </c>
      <c r="BR29" s="169">
        <v>3.5</v>
      </c>
      <c r="BS29" s="169">
        <v>3.7</v>
      </c>
      <c r="BT29" s="169">
        <v>3.8</v>
      </c>
      <c r="BU29" s="169">
        <v>4.3</v>
      </c>
      <c r="BV29" s="169">
        <v>4.0999999999999996</v>
      </c>
      <c r="BW29" s="169">
        <v>5.6</v>
      </c>
      <c r="BX29" s="169">
        <v>5.8</v>
      </c>
      <c r="BY29" s="169">
        <v>5.5</v>
      </c>
      <c r="BZ29" s="169">
        <v>5.6</v>
      </c>
      <c r="CA29" s="169">
        <v>5.4</v>
      </c>
      <c r="CB29" s="169">
        <v>5.6</v>
      </c>
      <c r="CC29" s="169">
        <v>5.7</v>
      </c>
      <c r="CD29" s="169">
        <v>6</v>
      </c>
      <c r="CE29" s="169">
        <v>6.4</v>
      </c>
      <c r="CF29" s="169">
        <v>6</v>
      </c>
      <c r="CG29" s="169">
        <v>5.3</v>
      </c>
      <c r="CH29" s="169">
        <v>5.0999999999999996</v>
      </c>
      <c r="CI29" s="169">
        <v>2.8</v>
      </c>
      <c r="CJ29" s="169">
        <v>2.9</v>
      </c>
      <c r="CK29" s="169">
        <v>2.2999999999999998</v>
      </c>
      <c r="CL29" s="169">
        <v>1.8</v>
      </c>
      <c r="CM29" s="169">
        <v>1.8</v>
      </c>
      <c r="CN29" s="169">
        <v>2</v>
      </c>
      <c r="CO29" s="169">
        <v>1.8</v>
      </c>
      <c r="CP29" s="169">
        <v>1.6</v>
      </c>
      <c r="CQ29" s="169">
        <v>1.6</v>
      </c>
      <c r="CR29" s="169">
        <v>1.1000000000000001</v>
      </c>
      <c r="CS29" s="169">
        <v>0.4</v>
      </c>
      <c r="CT29" s="169">
        <v>0.6</v>
      </c>
      <c r="CU29" s="169">
        <v>0.8</v>
      </c>
      <c r="CV29" s="169">
        <v>0.3</v>
      </c>
      <c r="CW29" s="169">
        <v>0.2</v>
      </c>
      <c r="CX29" s="169">
        <v>-0.2</v>
      </c>
      <c r="CY29" s="169">
        <v>0</v>
      </c>
      <c r="CZ29" s="169">
        <v>-0.1</v>
      </c>
      <c r="DA29" s="169">
        <v>0.5</v>
      </c>
      <c r="DB29" s="169">
        <v>0.3</v>
      </c>
      <c r="DC29" s="169">
        <v>-0.5</v>
      </c>
      <c r="DD29" s="169">
        <v>-0.3</v>
      </c>
      <c r="DE29" s="169">
        <v>0.1</v>
      </c>
      <c r="DF29" s="169">
        <v>-0.8</v>
      </c>
      <c r="DG29" s="169">
        <v>-1.4</v>
      </c>
      <c r="DH29" s="169">
        <v>-0.9</v>
      </c>
      <c r="DI29" s="169">
        <v>-0.5</v>
      </c>
      <c r="DJ29" s="169">
        <v>0</v>
      </c>
      <c r="DK29" s="169">
        <v>0.6</v>
      </c>
      <c r="DL29" s="169">
        <v>0.7</v>
      </c>
      <c r="DM29" s="169">
        <v>0.5</v>
      </c>
      <c r="DN29" s="169">
        <v>0.1</v>
      </c>
      <c r="DO29" s="169">
        <v>-0.1</v>
      </c>
      <c r="DP29" s="169">
        <v>0.2</v>
      </c>
      <c r="DQ29" s="169">
        <v>0.6</v>
      </c>
      <c r="DR29" s="169">
        <v>1</v>
      </c>
      <c r="DS29" s="169">
        <v>1</v>
      </c>
      <c r="DT29" s="169">
        <v>0.3</v>
      </c>
      <c r="DU29" s="169">
        <v>-0.2</v>
      </c>
      <c r="DV29" s="169">
        <v>0.3</v>
      </c>
      <c r="DW29" s="169">
        <v>-0.1</v>
      </c>
      <c r="DX29" s="169">
        <v>-0.1</v>
      </c>
      <c r="DY29" s="169">
        <v>-0.3</v>
      </c>
      <c r="DZ29" s="169">
        <v>-0.1</v>
      </c>
      <c r="EA29" s="169">
        <v>0.7</v>
      </c>
      <c r="EB29" s="169">
        <v>1.1000000000000001</v>
      </c>
      <c r="EC29" s="169">
        <v>1.1000000000000001</v>
      </c>
      <c r="ED29" s="169">
        <v>1.8</v>
      </c>
    </row>
    <row r="30" spans="1:134">
      <c r="A30" s="172" t="s">
        <v>680</v>
      </c>
      <c r="B30" s="176">
        <f t="shared" si="0"/>
        <v>1.947727272727273</v>
      </c>
      <c r="C30" s="173">
        <v>2.4</v>
      </c>
      <c r="D30" s="169">
        <v>2.2999999999999998</v>
      </c>
      <c r="E30" s="169">
        <v>2.9</v>
      </c>
      <c r="F30" s="169">
        <v>3.5</v>
      </c>
      <c r="G30" s="169">
        <v>3.5</v>
      </c>
      <c r="H30" s="169">
        <v>3.3</v>
      </c>
      <c r="I30" s="169">
        <v>3.6</v>
      </c>
      <c r="J30" s="169">
        <v>3</v>
      </c>
      <c r="K30" s="169">
        <v>3.1</v>
      </c>
      <c r="L30" s="169">
        <v>1.7</v>
      </c>
      <c r="M30" s="169">
        <v>0.9</v>
      </c>
      <c r="N30" s="169">
        <v>0.8</v>
      </c>
      <c r="O30" s="169">
        <v>1.2</v>
      </c>
      <c r="P30" s="169">
        <v>0.8</v>
      </c>
      <c r="Q30" s="169">
        <v>0.5</v>
      </c>
      <c r="R30" s="169">
        <v>-1.1000000000000001</v>
      </c>
      <c r="S30" s="169">
        <v>-1</v>
      </c>
      <c r="T30" s="169">
        <v>-0.6</v>
      </c>
      <c r="U30" s="169">
        <v>-0.2</v>
      </c>
      <c r="V30" s="169">
        <v>0.6</v>
      </c>
      <c r="W30" s="169">
        <v>0.9</v>
      </c>
      <c r="X30" s="169">
        <v>1.5</v>
      </c>
      <c r="Y30" s="169">
        <v>2.9</v>
      </c>
      <c r="Z30" s="169">
        <v>3.1</v>
      </c>
      <c r="AA30" s="169">
        <v>3.8</v>
      </c>
      <c r="AB30" s="169">
        <v>3.9</v>
      </c>
      <c r="AC30" s="169">
        <v>4.3</v>
      </c>
      <c r="AD30" s="169">
        <v>4.0999999999999996</v>
      </c>
      <c r="AE30" s="169">
        <v>4.0999999999999996</v>
      </c>
      <c r="AF30" s="169">
        <v>4.4000000000000004</v>
      </c>
      <c r="AG30" s="169">
        <v>5.6</v>
      </c>
      <c r="AH30" s="169">
        <v>5.4</v>
      </c>
      <c r="AI30" s="169">
        <v>4.9000000000000004</v>
      </c>
      <c r="AJ30" s="169">
        <v>5.7</v>
      </c>
      <c r="AK30" s="169">
        <v>4.9000000000000004</v>
      </c>
      <c r="AL30" s="169">
        <v>5</v>
      </c>
      <c r="AM30" s="169">
        <v>3.1</v>
      </c>
      <c r="AN30" s="169">
        <v>3.5</v>
      </c>
      <c r="AO30" s="169">
        <v>3.9</v>
      </c>
      <c r="AP30" s="169">
        <v>3.9</v>
      </c>
      <c r="AQ30" s="169">
        <v>3.4</v>
      </c>
      <c r="AR30" s="169">
        <v>2.8</v>
      </c>
      <c r="AS30" s="169">
        <v>0.8</v>
      </c>
      <c r="AT30" s="169">
        <v>1</v>
      </c>
      <c r="AU30" s="169">
        <v>0.8</v>
      </c>
      <c r="AV30" s="169">
        <v>-0.5</v>
      </c>
      <c r="AW30" s="169">
        <v>-0.1</v>
      </c>
      <c r="AX30" s="169">
        <v>-0.4</v>
      </c>
      <c r="AY30" s="169">
        <v>1.3</v>
      </c>
      <c r="AZ30" s="169">
        <v>0.8</v>
      </c>
      <c r="BA30" s="169">
        <v>0.6</v>
      </c>
      <c r="BB30" s="169">
        <v>0.8</v>
      </c>
      <c r="BC30" s="169">
        <v>1.8</v>
      </c>
      <c r="BD30" s="169">
        <v>1.8</v>
      </c>
      <c r="BE30" s="169">
        <v>2.5</v>
      </c>
      <c r="BF30" s="169">
        <v>3</v>
      </c>
      <c r="BG30" s="169">
        <v>2.4</v>
      </c>
      <c r="BH30" s="169">
        <v>2.2000000000000002</v>
      </c>
      <c r="BI30" s="169">
        <v>3.3</v>
      </c>
      <c r="BJ30" s="169">
        <v>4</v>
      </c>
      <c r="BK30" s="169">
        <v>3.3</v>
      </c>
      <c r="BL30" s="169">
        <v>2.7</v>
      </c>
      <c r="BM30" s="169">
        <v>2.8</v>
      </c>
      <c r="BN30" s="169">
        <v>2.4</v>
      </c>
      <c r="BO30" s="169">
        <v>2.5</v>
      </c>
      <c r="BP30" s="169">
        <v>3.1</v>
      </c>
      <c r="BQ30" s="169">
        <v>2.4</v>
      </c>
      <c r="BR30" s="169">
        <v>2.5</v>
      </c>
      <c r="BS30" s="169">
        <v>2.8</v>
      </c>
      <c r="BT30" s="169">
        <v>2.5</v>
      </c>
      <c r="BU30" s="169">
        <v>1.7</v>
      </c>
      <c r="BV30" s="169">
        <v>1.5</v>
      </c>
      <c r="BW30" s="169">
        <v>1.7</v>
      </c>
      <c r="BX30" s="169">
        <v>2.6</v>
      </c>
      <c r="BY30" s="169">
        <v>2.6</v>
      </c>
      <c r="BZ30" s="169">
        <v>3.8</v>
      </c>
      <c r="CA30" s="169">
        <v>3.7</v>
      </c>
      <c r="CB30" s="169">
        <v>4.3</v>
      </c>
      <c r="CC30" s="169">
        <v>4.2</v>
      </c>
      <c r="CD30" s="169">
        <v>3.2</v>
      </c>
      <c r="CE30" s="169">
        <v>2.9</v>
      </c>
      <c r="CF30" s="169">
        <v>3.2</v>
      </c>
      <c r="CG30" s="169">
        <v>3.6</v>
      </c>
      <c r="CH30" s="169">
        <v>2.7</v>
      </c>
      <c r="CI30" s="169">
        <v>2.4</v>
      </c>
      <c r="CJ30" s="169">
        <v>1.8</v>
      </c>
      <c r="CK30" s="169">
        <v>1.4</v>
      </c>
      <c r="CL30" s="169">
        <v>0.9</v>
      </c>
      <c r="CM30" s="169">
        <v>0.8</v>
      </c>
      <c r="CN30" s="169">
        <v>0.6</v>
      </c>
      <c r="CO30" s="169">
        <v>0.9</v>
      </c>
      <c r="CP30" s="169">
        <v>0.7</v>
      </c>
      <c r="CQ30" s="169">
        <v>0.6</v>
      </c>
      <c r="CR30" s="169">
        <v>0.5</v>
      </c>
      <c r="CS30" s="169">
        <v>0.2</v>
      </c>
      <c r="CT30" s="169">
        <v>1</v>
      </c>
      <c r="CU30" s="169">
        <v>0.9</v>
      </c>
      <c r="CV30" s="169">
        <v>1.6</v>
      </c>
      <c r="CW30" s="169">
        <v>1.5</v>
      </c>
      <c r="CX30" s="169">
        <v>0.5</v>
      </c>
      <c r="CY30" s="169">
        <v>0.4</v>
      </c>
      <c r="CZ30" s="169">
        <v>0.7</v>
      </c>
      <c r="DA30" s="169">
        <v>0.6</v>
      </c>
      <c r="DB30" s="169">
        <v>0.8</v>
      </c>
      <c r="DC30" s="169">
        <v>0.6</v>
      </c>
      <c r="DD30" s="169">
        <v>0.7</v>
      </c>
      <c r="DE30" s="169">
        <v>0.7</v>
      </c>
      <c r="DF30" s="169">
        <v>0.4</v>
      </c>
      <c r="DG30" s="169">
        <v>0.8</v>
      </c>
      <c r="DH30" s="169">
        <v>0.6</v>
      </c>
      <c r="DI30" s="169">
        <v>0.5</v>
      </c>
      <c r="DJ30" s="169">
        <v>1.4</v>
      </c>
      <c r="DK30" s="169">
        <v>1.3</v>
      </c>
      <c r="DL30" s="169">
        <v>1.1000000000000001</v>
      </c>
      <c r="DM30" s="169">
        <v>1.2</v>
      </c>
      <c r="DN30" s="169">
        <v>1.4</v>
      </c>
      <c r="DO30" s="169">
        <v>1.6</v>
      </c>
      <c r="DP30" s="169">
        <v>1.6</v>
      </c>
      <c r="DQ30" s="169">
        <v>1.3</v>
      </c>
      <c r="DR30" s="169">
        <v>1.3</v>
      </c>
      <c r="DS30" s="169">
        <v>0.8</v>
      </c>
      <c r="DT30" s="169">
        <v>1</v>
      </c>
      <c r="DU30" s="169">
        <v>1</v>
      </c>
      <c r="DV30" s="169">
        <v>0.8</v>
      </c>
      <c r="DW30" s="169">
        <v>1</v>
      </c>
      <c r="DX30" s="169">
        <v>1</v>
      </c>
      <c r="DY30" s="169">
        <v>0.9</v>
      </c>
      <c r="DZ30" s="169">
        <v>1</v>
      </c>
      <c r="EA30" s="169">
        <v>0.9</v>
      </c>
      <c r="EB30" s="169">
        <v>0.5</v>
      </c>
      <c r="EC30" s="169">
        <v>0.8</v>
      </c>
      <c r="ED30" s="169">
        <v>1</v>
      </c>
    </row>
    <row r="31" spans="1:134">
      <c r="A31" s="172" t="s">
        <v>681</v>
      </c>
      <c r="B31" s="176">
        <f t="shared" si="0"/>
        <v>1.4462121212121226</v>
      </c>
      <c r="C31" s="173">
        <v>1.7</v>
      </c>
      <c r="D31" s="169">
        <v>1.5</v>
      </c>
      <c r="E31" s="169">
        <v>1.4</v>
      </c>
      <c r="F31" s="169">
        <v>1.8</v>
      </c>
      <c r="G31" s="169">
        <v>1.8</v>
      </c>
      <c r="H31" s="169">
        <v>1.8</v>
      </c>
      <c r="I31" s="169">
        <v>1.8</v>
      </c>
      <c r="J31" s="169">
        <v>1.9</v>
      </c>
      <c r="K31" s="169">
        <v>1.5</v>
      </c>
      <c r="L31" s="169">
        <v>1.4</v>
      </c>
      <c r="M31" s="169">
        <v>1.6</v>
      </c>
      <c r="N31" s="169">
        <v>1.7</v>
      </c>
      <c r="O31" s="169">
        <v>1.2</v>
      </c>
      <c r="P31" s="169">
        <v>1.4</v>
      </c>
      <c r="Q31" s="169">
        <v>1.9</v>
      </c>
      <c r="R31" s="169">
        <v>1.9</v>
      </c>
      <c r="S31" s="169">
        <v>2</v>
      </c>
      <c r="T31" s="169">
        <v>1.8</v>
      </c>
      <c r="U31" s="169">
        <v>1.4</v>
      </c>
      <c r="V31" s="169">
        <v>1.1000000000000001</v>
      </c>
      <c r="W31" s="169">
        <v>1.3</v>
      </c>
      <c r="X31" s="169">
        <v>1.6</v>
      </c>
      <c r="Y31" s="169">
        <v>1.8</v>
      </c>
      <c r="Z31" s="169">
        <v>1.6</v>
      </c>
      <c r="AA31" s="169">
        <v>1.8</v>
      </c>
      <c r="AB31" s="169">
        <v>2</v>
      </c>
      <c r="AC31" s="169">
        <v>1.9</v>
      </c>
      <c r="AD31" s="169">
        <v>1.7</v>
      </c>
      <c r="AE31" s="169">
        <v>2.1</v>
      </c>
      <c r="AF31" s="169">
        <v>2.2999999999999998</v>
      </c>
      <c r="AG31" s="169">
        <v>3</v>
      </c>
      <c r="AH31" s="169">
        <v>3</v>
      </c>
      <c r="AI31" s="169">
        <v>2.8</v>
      </c>
      <c r="AJ31" s="169">
        <v>2.5</v>
      </c>
      <c r="AK31" s="169">
        <v>1.9</v>
      </c>
      <c r="AL31" s="169">
        <v>1.7</v>
      </c>
      <c r="AM31" s="169">
        <v>1.7</v>
      </c>
      <c r="AN31" s="169">
        <v>1.9</v>
      </c>
      <c r="AO31" s="169">
        <v>1.8</v>
      </c>
      <c r="AP31" s="169">
        <v>1.8</v>
      </c>
      <c r="AQ31" s="169">
        <v>1.5</v>
      </c>
      <c r="AR31" s="169">
        <v>1.4</v>
      </c>
      <c r="AS31" s="169">
        <v>-0.1</v>
      </c>
      <c r="AT31" s="169">
        <v>-0.1</v>
      </c>
      <c r="AU31" s="169">
        <v>0</v>
      </c>
      <c r="AV31" s="169">
        <v>0.4</v>
      </c>
      <c r="AW31" s="169">
        <v>0.7</v>
      </c>
      <c r="AX31" s="169">
        <v>0.7</v>
      </c>
      <c r="AY31" s="169">
        <v>0.4</v>
      </c>
      <c r="AZ31" s="169">
        <v>0.4</v>
      </c>
      <c r="BA31" s="169">
        <v>0.7</v>
      </c>
      <c r="BB31" s="169">
        <v>0.7</v>
      </c>
      <c r="BC31" s="169">
        <v>0.4</v>
      </c>
      <c r="BD31" s="169">
        <v>0.2</v>
      </c>
      <c r="BE31" s="169">
        <v>1.3</v>
      </c>
      <c r="BF31" s="169">
        <v>1.2</v>
      </c>
      <c r="BG31" s="169">
        <v>1.4</v>
      </c>
      <c r="BH31" s="169">
        <v>1.4</v>
      </c>
      <c r="BI31" s="169">
        <v>1.4</v>
      </c>
      <c r="BJ31" s="169">
        <v>1.8</v>
      </c>
      <c r="BK31" s="169">
        <v>1.9</v>
      </c>
      <c r="BL31" s="169">
        <v>2</v>
      </c>
      <c r="BM31" s="169">
        <v>1.8</v>
      </c>
      <c r="BN31" s="169">
        <v>2.1</v>
      </c>
      <c r="BO31" s="169">
        <v>2.2999999999999998</v>
      </c>
      <c r="BP31" s="169">
        <v>2.2999999999999998</v>
      </c>
      <c r="BQ31" s="169">
        <v>3.2</v>
      </c>
      <c r="BR31" s="169">
        <v>3.2</v>
      </c>
      <c r="BS31" s="169">
        <v>3</v>
      </c>
      <c r="BT31" s="169">
        <v>2.8</v>
      </c>
      <c r="BU31" s="169">
        <v>2.6</v>
      </c>
      <c r="BV31" s="169">
        <v>2.5</v>
      </c>
      <c r="BW31" s="169">
        <v>2.9</v>
      </c>
      <c r="BX31" s="169">
        <v>2.9</v>
      </c>
      <c r="BY31" s="169">
        <v>2.9</v>
      </c>
      <c r="BZ31" s="169">
        <v>2.8</v>
      </c>
      <c r="CA31" s="169">
        <v>2.5</v>
      </c>
      <c r="CB31" s="169">
        <v>2.5</v>
      </c>
      <c r="CC31" s="169">
        <v>2.6</v>
      </c>
      <c r="CD31" s="169">
        <v>2.6</v>
      </c>
      <c r="CE31" s="169">
        <v>2.5</v>
      </c>
      <c r="CF31" s="169">
        <v>3.3</v>
      </c>
      <c r="CG31" s="169">
        <v>3.2</v>
      </c>
      <c r="CH31" s="169">
        <v>3.4</v>
      </c>
      <c r="CI31" s="169">
        <v>3.2</v>
      </c>
      <c r="CJ31" s="169">
        <v>3.2</v>
      </c>
      <c r="CK31" s="169">
        <v>3.2</v>
      </c>
      <c r="CL31" s="169">
        <v>2.8</v>
      </c>
      <c r="CM31" s="169">
        <v>3.1</v>
      </c>
      <c r="CN31" s="169">
        <v>3.2</v>
      </c>
      <c r="CO31" s="169">
        <v>3.1</v>
      </c>
      <c r="CP31" s="169">
        <v>2.8</v>
      </c>
      <c r="CQ31" s="169">
        <v>2.4</v>
      </c>
      <c r="CR31" s="169">
        <v>1.3</v>
      </c>
      <c r="CS31" s="169">
        <v>1.2</v>
      </c>
      <c r="CT31" s="169">
        <v>1.4</v>
      </c>
      <c r="CU31" s="169">
        <v>0.8</v>
      </c>
      <c r="CV31" s="169">
        <v>0.4</v>
      </c>
      <c r="CW31" s="169">
        <v>0.1</v>
      </c>
      <c r="CX31" s="169">
        <v>0.6</v>
      </c>
      <c r="CY31" s="169">
        <v>0.1</v>
      </c>
      <c r="CZ31" s="169">
        <v>0.3</v>
      </c>
      <c r="DA31" s="169">
        <v>0.3</v>
      </c>
      <c r="DB31" s="169">
        <v>0.4</v>
      </c>
      <c r="DC31" s="169">
        <v>0.3</v>
      </c>
      <c r="DD31" s="169">
        <v>0.4</v>
      </c>
      <c r="DE31" s="169">
        <v>0.3</v>
      </c>
      <c r="DF31" s="169">
        <v>-0.1</v>
      </c>
      <c r="DG31" s="169">
        <v>-0.7</v>
      </c>
      <c r="DH31" s="169">
        <v>-0.5</v>
      </c>
      <c r="DI31" s="169">
        <v>-0.3</v>
      </c>
      <c r="DJ31" s="169">
        <v>0</v>
      </c>
      <c r="DK31" s="169">
        <v>0.7</v>
      </c>
      <c r="DL31" s="169">
        <v>0.5</v>
      </c>
      <c r="DM31" s="169">
        <v>0.8</v>
      </c>
      <c r="DN31" s="169">
        <v>0.4</v>
      </c>
      <c r="DO31" s="169">
        <v>0.3</v>
      </c>
      <c r="DP31" s="169">
        <v>0.4</v>
      </c>
      <c r="DQ31" s="169">
        <v>0.4</v>
      </c>
      <c r="DR31" s="169">
        <v>0.5</v>
      </c>
      <c r="DS31" s="169">
        <v>0.2</v>
      </c>
      <c r="DT31" s="169">
        <v>0.3</v>
      </c>
      <c r="DU31" s="169">
        <v>0.5</v>
      </c>
      <c r="DV31" s="169">
        <v>-0.2</v>
      </c>
      <c r="DW31" s="169">
        <v>-0.2</v>
      </c>
      <c r="DX31" s="169">
        <v>-0.2</v>
      </c>
      <c r="DY31" s="169">
        <v>-0.6</v>
      </c>
      <c r="DZ31" s="169">
        <v>0.1</v>
      </c>
      <c r="EA31" s="169">
        <v>-0.1</v>
      </c>
      <c r="EB31" s="169">
        <v>0.3</v>
      </c>
      <c r="EC31" s="169">
        <v>0.4</v>
      </c>
      <c r="ED31" s="169">
        <v>0.7</v>
      </c>
    </row>
    <row r="32" spans="1:134">
      <c r="A32" s="172" t="s">
        <v>682</v>
      </c>
      <c r="B32" s="176">
        <f t="shared" si="0"/>
        <v>1.8795454545454542</v>
      </c>
      <c r="C32" s="173">
        <v>1.5</v>
      </c>
      <c r="D32" s="169">
        <v>1.5</v>
      </c>
      <c r="E32" s="169">
        <v>1.3</v>
      </c>
      <c r="F32" s="169">
        <v>2.1</v>
      </c>
      <c r="G32" s="169">
        <v>2.1</v>
      </c>
      <c r="H32" s="169">
        <v>1.9</v>
      </c>
      <c r="I32" s="169">
        <v>1.9</v>
      </c>
      <c r="J32" s="169">
        <v>2.1</v>
      </c>
      <c r="K32" s="169">
        <v>1.4</v>
      </c>
      <c r="L32" s="169">
        <v>1.2</v>
      </c>
      <c r="M32" s="169">
        <v>1.5</v>
      </c>
      <c r="N32" s="169">
        <v>1.6</v>
      </c>
      <c r="O32" s="169">
        <v>1.7</v>
      </c>
      <c r="P32" s="169">
        <v>1.7</v>
      </c>
      <c r="Q32" s="169">
        <v>1.9</v>
      </c>
      <c r="R32" s="169">
        <v>1.8</v>
      </c>
      <c r="S32" s="169">
        <v>1.9</v>
      </c>
      <c r="T32" s="169">
        <v>1.9</v>
      </c>
      <c r="U32" s="169">
        <v>2</v>
      </c>
      <c r="V32" s="169">
        <v>1.7</v>
      </c>
      <c r="W32" s="169">
        <v>2.1</v>
      </c>
      <c r="X32" s="169">
        <v>2.9</v>
      </c>
      <c r="Y32" s="169">
        <v>3.2</v>
      </c>
      <c r="Z32" s="169">
        <v>3.5</v>
      </c>
      <c r="AA32" s="169">
        <v>3.1</v>
      </c>
      <c r="AB32" s="169">
        <v>3.1</v>
      </c>
      <c r="AC32" s="169">
        <v>3.5</v>
      </c>
      <c r="AD32" s="169">
        <v>3.4</v>
      </c>
      <c r="AE32" s="169">
        <v>3.8</v>
      </c>
      <c r="AF32" s="169">
        <v>4</v>
      </c>
      <c r="AG32" s="169">
        <v>3.8</v>
      </c>
      <c r="AH32" s="169">
        <v>3.6</v>
      </c>
      <c r="AI32" s="169">
        <v>3.7</v>
      </c>
      <c r="AJ32" s="169">
        <v>3</v>
      </c>
      <c r="AK32" s="169">
        <v>2.2999999999999998</v>
      </c>
      <c r="AL32" s="169">
        <v>1.5</v>
      </c>
      <c r="AM32" s="169">
        <v>1.2</v>
      </c>
      <c r="AN32" s="169">
        <v>1.3</v>
      </c>
      <c r="AO32" s="169">
        <v>0.6</v>
      </c>
      <c r="AP32" s="169">
        <v>0.5</v>
      </c>
      <c r="AQ32" s="169">
        <v>0.1</v>
      </c>
      <c r="AR32" s="169">
        <v>-0.3</v>
      </c>
      <c r="AS32" s="169">
        <v>-0.4</v>
      </c>
      <c r="AT32" s="169">
        <v>0.2</v>
      </c>
      <c r="AU32" s="169">
        <v>0</v>
      </c>
      <c r="AV32" s="169">
        <v>0.1</v>
      </c>
      <c r="AW32" s="169">
        <v>0.6</v>
      </c>
      <c r="AX32" s="169">
        <v>1.1000000000000001</v>
      </c>
      <c r="AY32" s="169">
        <v>1.2</v>
      </c>
      <c r="AZ32" s="169">
        <v>0.9</v>
      </c>
      <c r="BA32" s="169">
        <v>1.8</v>
      </c>
      <c r="BB32" s="169">
        <v>1.8</v>
      </c>
      <c r="BC32" s="169">
        <v>1.7</v>
      </c>
      <c r="BD32" s="169">
        <v>1.8</v>
      </c>
      <c r="BE32" s="169">
        <v>1.7</v>
      </c>
      <c r="BF32" s="169">
        <v>1.6</v>
      </c>
      <c r="BG32" s="169">
        <v>1.7</v>
      </c>
      <c r="BH32" s="169">
        <v>2</v>
      </c>
      <c r="BI32" s="169">
        <v>1.8</v>
      </c>
      <c r="BJ32" s="169">
        <v>2.2000000000000002</v>
      </c>
      <c r="BK32" s="169">
        <v>2.5</v>
      </c>
      <c r="BL32" s="169">
        <v>3.2</v>
      </c>
      <c r="BM32" s="169">
        <v>3.3</v>
      </c>
      <c r="BN32" s="169">
        <v>3.7</v>
      </c>
      <c r="BO32" s="169">
        <v>3.7</v>
      </c>
      <c r="BP32" s="169">
        <v>3.7</v>
      </c>
      <c r="BQ32" s="169">
        <v>3.8</v>
      </c>
      <c r="BR32" s="169">
        <v>3.7</v>
      </c>
      <c r="BS32" s="169">
        <v>3.9</v>
      </c>
      <c r="BT32" s="169">
        <v>3.8</v>
      </c>
      <c r="BU32" s="169">
        <v>3.8</v>
      </c>
      <c r="BV32" s="169">
        <v>3.4</v>
      </c>
      <c r="BW32" s="169">
        <v>2.9</v>
      </c>
      <c r="BX32" s="169">
        <v>2.6</v>
      </c>
      <c r="BY32" s="169">
        <v>2.6</v>
      </c>
      <c r="BZ32" s="169">
        <v>2.2999999999999998</v>
      </c>
      <c r="CA32" s="169">
        <v>2.2000000000000002</v>
      </c>
      <c r="CB32" s="169">
        <v>2.2000000000000002</v>
      </c>
      <c r="CC32" s="169">
        <v>2.1</v>
      </c>
      <c r="CD32" s="169">
        <v>2.2999999999999998</v>
      </c>
      <c r="CE32" s="169">
        <v>2.8</v>
      </c>
      <c r="CF32" s="169">
        <v>2.9</v>
      </c>
      <c r="CG32" s="169">
        <v>2.9</v>
      </c>
      <c r="CH32" s="169">
        <v>2.9</v>
      </c>
      <c r="CI32" s="169">
        <v>2.8</v>
      </c>
      <c r="CJ32" s="169">
        <v>2.6</v>
      </c>
      <c r="CK32" s="169">
        <v>2.4</v>
      </c>
      <c r="CL32" s="169">
        <v>2.1</v>
      </c>
      <c r="CM32" s="169">
        <v>2.4</v>
      </c>
      <c r="CN32" s="169">
        <v>2.2000000000000002</v>
      </c>
      <c r="CO32" s="169">
        <v>2.1</v>
      </c>
      <c r="CP32" s="169">
        <v>2</v>
      </c>
      <c r="CQ32" s="169">
        <v>1.8</v>
      </c>
      <c r="CR32" s="169">
        <v>1.5</v>
      </c>
      <c r="CS32" s="169">
        <v>1.5</v>
      </c>
      <c r="CT32" s="169">
        <v>2</v>
      </c>
      <c r="CU32" s="169">
        <v>1.5</v>
      </c>
      <c r="CV32" s="169">
        <v>1.5</v>
      </c>
      <c r="CW32" s="169">
        <v>1.5</v>
      </c>
      <c r="CX32" s="169">
        <v>1.6</v>
      </c>
      <c r="CY32" s="169">
        <v>1.5</v>
      </c>
      <c r="CZ32" s="169">
        <v>1.7</v>
      </c>
      <c r="DA32" s="169">
        <v>1.7</v>
      </c>
      <c r="DB32" s="169">
        <v>1.5</v>
      </c>
      <c r="DC32" s="169">
        <v>1.4</v>
      </c>
      <c r="DD32" s="169">
        <v>1.4</v>
      </c>
      <c r="DE32" s="169">
        <v>1.5</v>
      </c>
      <c r="DF32" s="169">
        <v>0.8</v>
      </c>
      <c r="DG32" s="169">
        <v>0.5</v>
      </c>
      <c r="DH32" s="169">
        <v>0.5</v>
      </c>
      <c r="DI32" s="169">
        <v>0.9</v>
      </c>
      <c r="DJ32" s="169">
        <v>0.9</v>
      </c>
      <c r="DK32" s="169">
        <v>1</v>
      </c>
      <c r="DL32" s="169">
        <v>1</v>
      </c>
      <c r="DM32" s="169">
        <v>1.1000000000000001</v>
      </c>
      <c r="DN32" s="169">
        <v>1</v>
      </c>
      <c r="DO32" s="169">
        <v>0.6</v>
      </c>
      <c r="DP32" s="169">
        <v>0.7</v>
      </c>
      <c r="DQ32" s="169">
        <v>0.5</v>
      </c>
      <c r="DR32" s="169">
        <v>1.1000000000000001</v>
      </c>
      <c r="DS32" s="169">
        <v>1.4</v>
      </c>
      <c r="DT32" s="169">
        <v>1</v>
      </c>
      <c r="DU32" s="169">
        <v>0.7</v>
      </c>
      <c r="DV32" s="169">
        <v>0.6</v>
      </c>
      <c r="DW32" s="169">
        <v>0.6</v>
      </c>
      <c r="DX32" s="169">
        <v>0.6</v>
      </c>
      <c r="DY32" s="169">
        <v>0.6</v>
      </c>
      <c r="DZ32" s="169">
        <v>0.6</v>
      </c>
      <c r="EA32" s="169">
        <v>1.1000000000000001</v>
      </c>
      <c r="EB32" s="169">
        <v>1.4</v>
      </c>
      <c r="EC32" s="169">
        <v>1.5</v>
      </c>
      <c r="ED32" s="169">
        <v>1.6</v>
      </c>
    </row>
    <row r="33" spans="1:134">
      <c r="A33" s="172" t="s">
        <v>683</v>
      </c>
      <c r="B33" s="176">
        <f t="shared" si="0"/>
        <v>2.0295454545454557</v>
      </c>
      <c r="C33" s="173">
        <v>0.9</v>
      </c>
      <c r="D33" s="169">
        <v>0.9</v>
      </c>
      <c r="E33" s="169">
        <v>1</v>
      </c>
      <c r="F33" s="169">
        <v>1.2</v>
      </c>
      <c r="G33" s="169">
        <v>1.5</v>
      </c>
      <c r="H33" s="169">
        <v>1.4</v>
      </c>
      <c r="I33" s="169">
        <v>1.4</v>
      </c>
      <c r="J33" s="169">
        <v>1.7</v>
      </c>
      <c r="K33" s="169">
        <v>1.4</v>
      </c>
      <c r="L33" s="169">
        <v>1.1000000000000001</v>
      </c>
      <c r="M33" s="169">
        <v>1.2</v>
      </c>
      <c r="N33" s="169">
        <v>1.4</v>
      </c>
      <c r="O33" s="169">
        <v>1.6</v>
      </c>
      <c r="P33" s="169">
        <v>2</v>
      </c>
      <c r="Q33" s="169">
        <v>2.4</v>
      </c>
      <c r="R33" s="169">
        <v>2.1</v>
      </c>
      <c r="S33" s="169">
        <v>2.2000000000000002</v>
      </c>
      <c r="T33" s="169">
        <v>2.6</v>
      </c>
      <c r="U33" s="169">
        <v>2.5</v>
      </c>
      <c r="V33" s="169">
        <v>2</v>
      </c>
      <c r="W33" s="169">
        <v>2.7</v>
      </c>
      <c r="X33" s="169">
        <v>3.2</v>
      </c>
      <c r="Y33" s="169">
        <v>3.8</v>
      </c>
      <c r="Z33" s="169">
        <v>4.3</v>
      </c>
      <c r="AA33" s="169">
        <v>4.4000000000000004</v>
      </c>
      <c r="AB33" s="169">
        <v>4.5</v>
      </c>
      <c r="AC33" s="169">
        <v>4.4000000000000004</v>
      </c>
      <c r="AD33" s="169">
        <v>4.2</v>
      </c>
      <c r="AE33" s="169">
        <v>4.3</v>
      </c>
      <c r="AF33" s="169">
        <v>4.4000000000000004</v>
      </c>
      <c r="AG33" s="169">
        <v>4.5999999999999996</v>
      </c>
      <c r="AH33" s="169">
        <v>4.4000000000000004</v>
      </c>
      <c r="AI33" s="169">
        <v>4.0999999999999996</v>
      </c>
      <c r="AJ33" s="169">
        <v>3.9</v>
      </c>
      <c r="AK33" s="169">
        <v>3.5</v>
      </c>
      <c r="AL33" s="169">
        <v>3.3</v>
      </c>
      <c r="AM33" s="169">
        <v>3.2</v>
      </c>
      <c r="AN33" s="169">
        <v>3.6</v>
      </c>
      <c r="AO33" s="169">
        <v>4.0999999999999996</v>
      </c>
      <c r="AP33" s="169">
        <v>4.4000000000000004</v>
      </c>
      <c r="AQ33" s="169">
        <v>4.3</v>
      </c>
      <c r="AR33" s="169">
        <v>4.2</v>
      </c>
      <c r="AS33" s="169">
        <v>4.5</v>
      </c>
      <c r="AT33" s="169">
        <v>4.4000000000000004</v>
      </c>
      <c r="AU33" s="169">
        <v>4</v>
      </c>
      <c r="AV33" s="169">
        <v>3.8</v>
      </c>
      <c r="AW33" s="169">
        <v>3.9</v>
      </c>
      <c r="AX33" s="169">
        <v>3.9</v>
      </c>
      <c r="AY33" s="169">
        <v>4</v>
      </c>
      <c r="AZ33" s="169">
        <v>3.4</v>
      </c>
      <c r="BA33" s="169">
        <v>2.8</v>
      </c>
      <c r="BB33" s="169">
        <v>2.6</v>
      </c>
      <c r="BC33" s="169">
        <v>2.2999999999999998</v>
      </c>
      <c r="BD33" s="169">
        <v>2.2999999999999998</v>
      </c>
      <c r="BE33" s="169">
        <v>2</v>
      </c>
      <c r="BF33" s="169">
        <v>1.9</v>
      </c>
      <c r="BG33" s="169">
        <v>2.4</v>
      </c>
      <c r="BH33" s="169">
        <v>2.8</v>
      </c>
      <c r="BI33" s="169">
        <v>2.5</v>
      </c>
      <c r="BJ33" s="169">
        <v>2.9</v>
      </c>
      <c r="BK33" s="169">
        <v>3.5</v>
      </c>
      <c r="BL33" s="169">
        <v>3.4</v>
      </c>
      <c r="BM33" s="169">
        <v>4</v>
      </c>
      <c r="BN33" s="169">
        <v>4.0999999999999996</v>
      </c>
      <c r="BO33" s="169">
        <v>4.3</v>
      </c>
      <c r="BP33" s="169">
        <v>3.8</v>
      </c>
      <c r="BQ33" s="169">
        <v>3.6</v>
      </c>
      <c r="BR33" s="169">
        <v>4</v>
      </c>
      <c r="BS33" s="169">
        <v>3.6</v>
      </c>
      <c r="BT33" s="169">
        <v>3.8</v>
      </c>
      <c r="BU33" s="169">
        <v>4.4000000000000004</v>
      </c>
      <c r="BV33" s="169">
        <v>4.5999999999999996</v>
      </c>
      <c r="BW33" s="169">
        <v>4.0999999999999996</v>
      </c>
      <c r="BX33" s="169">
        <v>4.3</v>
      </c>
      <c r="BY33" s="169">
        <v>4</v>
      </c>
      <c r="BZ33" s="169">
        <v>4</v>
      </c>
      <c r="CA33" s="169">
        <v>3.6</v>
      </c>
      <c r="CB33" s="169">
        <v>4.0999999999999996</v>
      </c>
      <c r="CC33" s="169">
        <v>4.0999999999999996</v>
      </c>
      <c r="CD33" s="169">
        <v>3.9</v>
      </c>
      <c r="CE33" s="169">
        <v>3.7</v>
      </c>
      <c r="CF33" s="169">
        <v>3.4</v>
      </c>
      <c r="CG33" s="169">
        <v>2.7</v>
      </c>
      <c r="CH33" s="169">
        <v>2.1</v>
      </c>
      <c r="CI33" s="169">
        <v>1.6</v>
      </c>
      <c r="CJ33" s="169">
        <v>1.2</v>
      </c>
      <c r="CK33" s="169">
        <v>1</v>
      </c>
      <c r="CL33" s="169">
        <v>0.8</v>
      </c>
      <c r="CM33" s="169">
        <v>0.5</v>
      </c>
      <c r="CN33" s="169">
        <v>0.3</v>
      </c>
      <c r="CO33" s="169">
        <v>0.9</v>
      </c>
      <c r="CP33" s="169">
        <v>0.8</v>
      </c>
      <c r="CQ33" s="169">
        <v>0.9</v>
      </c>
      <c r="CR33" s="169">
        <v>0.7</v>
      </c>
      <c r="CS33" s="169">
        <v>0.5</v>
      </c>
      <c r="CT33" s="169">
        <v>0.6</v>
      </c>
      <c r="CU33" s="169">
        <v>0.6</v>
      </c>
      <c r="CV33" s="169">
        <v>0.7</v>
      </c>
      <c r="CW33" s="169">
        <v>0.6</v>
      </c>
      <c r="CX33" s="169">
        <v>0.3</v>
      </c>
      <c r="CY33" s="169">
        <v>0.3</v>
      </c>
      <c r="CZ33" s="169">
        <v>0.3</v>
      </c>
      <c r="DA33" s="169">
        <v>0</v>
      </c>
      <c r="DB33" s="169">
        <v>-0.1</v>
      </c>
      <c r="DC33" s="169">
        <v>-0.2</v>
      </c>
      <c r="DD33" s="169">
        <v>-0.3</v>
      </c>
      <c r="DE33" s="169">
        <v>-0.3</v>
      </c>
      <c r="DF33" s="169">
        <v>-0.7</v>
      </c>
      <c r="DG33" s="169">
        <v>-1.1000000000000001</v>
      </c>
      <c r="DH33" s="169">
        <v>-1.3</v>
      </c>
      <c r="DI33" s="169">
        <v>-1.2</v>
      </c>
      <c r="DJ33" s="169">
        <v>-0.8</v>
      </c>
      <c r="DK33" s="169">
        <v>-0.6</v>
      </c>
      <c r="DL33" s="169">
        <v>-0.5</v>
      </c>
      <c r="DM33" s="169">
        <v>-0.5</v>
      </c>
      <c r="DN33" s="169">
        <v>-0.4</v>
      </c>
      <c r="DO33" s="169">
        <v>-0.7</v>
      </c>
      <c r="DP33" s="169">
        <v>-0.6</v>
      </c>
      <c r="DQ33" s="169">
        <v>-0.5</v>
      </c>
      <c r="DR33" s="169">
        <v>-0.4</v>
      </c>
      <c r="DS33" s="169">
        <v>-0.3</v>
      </c>
      <c r="DT33" s="169">
        <v>-0.2</v>
      </c>
      <c r="DU33" s="169">
        <v>-0.4</v>
      </c>
      <c r="DV33" s="169">
        <v>-0.5</v>
      </c>
      <c r="DW33" s="169">
        <v>-0.4</v>
      </c>
      <c r="DX33" s="169">
        <v>-0.4</v>
      </c>
      <c r="DY33" s="169">
        <v>-0.6</v>
      </c>
      <c r="DZ33" s="169">
        <v>-0.5</v>
      </c>
      <c r="EA33" s="169">
        <v>-0.2</v>
      </c>
      <c r="EB33" s="169">
        <v>0.1</v>
      </c>
      <c r="EC33" s="169">
        <v>0.2</v>
      </c>
      <c r="ED33" s="169">
        <v>0.9</v>
      </c>
    </row>
    <row r="34" spans="1:134">
      <c r="A34" s="172" t="s">
        <v>684</v>
      </c>
      <c r="B34" s="176">
        <f t="shared" si="0"/>
        <v>1.4863636363636359</v>
      </c>
      <c r="C34" s="173">
        <v>2.7</v>
      </c>
      <c r="D34" s="169">
        <v>3</v>
      </c>
      <c r="E34" s="169">
        <v>3.8</v>
      </c>
      <c r="F34" s="169">
        <v>3.7</v>
      </c>
      <c r="G34" s="169">
        <v>3.6</v>
      </c>
      <c r="H34" s="169">
        <v>3.5</v>
      </c>
      <c r="I34" s="169">
        <v>3</v>
      </c>
      <c r="J34" s="169">
        <v>2.7</v>
      </c>
      <c r="K34" s="169">
        <v>3</v>
      </c>
      <c r="L34" s="169">
        <v>2.6</v>
      </c>
      <c r="M34" s="169">
        <v>2.4</v>
      </c>
      <c r="N34" s="169">
        <v>2.5</v>
      </c>
      <c r="O34" s="169">
        <v>2.6</v>
      </c>
      <c r="P34" s="169">
        <v>2.2999999999999998</v>
      </c>
      <c r="Q34" s="169">
        <v>2.4</v>
      </c>
      <c r="R34" s="169">
        <v>2.8</v>
      </c>
      <c r="S34" s="169">
        <v>2.4</v>
      </c>
      <c r="T34" s="169">
        <v>2.4</v>
      </c>
      <c r="U34" s="169">
        <v>2.2999999999999998</v>
      </c>
      <c r="V34" s="169">
        <v>1.9</v>
      </c>
      <c r="W34" s="169">
        <v>2</v>
      </c>
      <c r="X34" s="169">
        <v>2.5</v>
      </c>
      <c r="Y34" s="169">
        <v>2.8</v>
      </c>
      <c r="Z34" s="169">
        <v>2.7</v>
      </c>
      <c r="AA34" s="169">
        <v>2.9</v>
      </c>
      <c r="AB34" s="169">
        <v>2.9</v>
      </c>
      <c r="AC34" s="169">
        <v>3.2</v>
      </c>
      <c r="AD34" s="169">
        <v>2.5</v>
      </c>
      <c r="AE34" s="169">
        <v>2.8</v>
      </c>
      <c r="AF34" s="169">
        <v>3.4</v>
      </c>
      <c r="AG34" s="169">
        <v>3.1</v>
      </c>
      <c r="AH34" s="169">
        <v>3.1</v>
      </c>
      <c r="AI34" s="169">
        <v>3.2</v>
      </c>
      <c r="AJ34" s="169">
        <v>2.5</v>
      </c>
      <c r="AK34" s="169">
        <v>1.4</v>
      </c>
      <c r="AL34" s="169">
        <v>0.8</v>
      </c>
      <c r="AM34" s="169">
        <v>0.1</v>
      </c>
      <c r="AN34" s="169">
        <v>0.1</v>
      </c>
      <c r="AO34" s="169">
        <v>-0.6</v>
      </c>
      <c r="AP34" s="169">
        <v>-0.5</v>
      </c>
      <c r="AQ34" s="169">
        <v>-1.3</v>
      </c>
      <c r="AR34" s="169">
        <v>-1.6</v>
      </c>
      <c r="AS34" s="169">
        <v>-1.5</v>
      </c>
      <c r="AT34" s="169">
        <v>-1.2</v>
      </c>
      <c r="AU34" s="169">
        <v>-1.8</v>
      </c>
      <c r="AV34" s="169">
        <v>-1.6</v>
      </c>
      <c r="AW34" s="169">
        <v>-0.8</v>
      </c>
      <c r="AX34" s="169">
        <v>-0.1</v>
      </c>
      <c r="AY34" s="169">
        <v>0.1</v>
      </c>
      <c r="AZ34" s="169">
        <v>0.2</v>
      </c>
      <c r="BA34" s="169">
        <v>0.6</v>
      </c>
      <c r="BB34" s="169">
        <v>0.7</v>
      </c>
      <c r="BC34" s="169">
        <v>1.1000000000000001</v>
      </c>
      <c r="BD34" s="169">
        <v>1.1000000000000001</v>
      </c>
      <c r="BE34" s="169">
        <v>1.9</v>
      </c>
      <c r="BF34" s="169">
        <v>2</v>
      </c>
      <c r="BG34" s="169">
        <v>2</v>
      </c>
      <c r="BH34" s="169">
        <v>2.2999999999999998</v>
      </c>
      <c r="BI34" s="169">
        <v>2.2000000000000002</v>
      </c>
      <c r="BJ34" s="169">
        <v>2.4</v>
      </c>
      <c r="BK34" s="169">
        <v>3.6</v>
      </c>
      <c r="BL34" s="169">
        <v>3.5</v>
      </c>
      <c r="BM34" s="169">
        <v>3.9</v>
      </c>
      <c r="BN34" s="169">
        <v>4</v>
      </c>
      <c r="BO34" s="169">
        <v>3.7</v>
      </c>
      <c r="BP34" s="169">
        <v>3.3</v>
      </c>
      <c r="BQ34" s="169">
        <v>3</v>
      </c>
      <c r="BR34" s="169">
        <v>2.8</v>
      </c>
      <c r="BS34" s="169">
        <v>3.5</v>
      </c>
      <c r="BT34" s="169">
        <v>4</v>
      </c>
      <c r="BU34" s="169">
        <v>3.8</v>
      </c>
      <c r="BV34" s="169">
        <v>3.5</v>
      </c>
      <c r="BW34" s="169">
        <v>3.3</v>
      </c>
      <c r="BX34" s="169">
        <v>3.5</v>
      </c>
      <c r="BY34" s="169">
        <v>3.1</v>
      </c>
      <c r="BZ34" s="169">
        <v>2.9</v>
      </c>
      <c r="CA34" s="169">
        <v>2.7</v>
      </c>
      <c r="CB34" s="169">
        <v>2.7</v>
      </c>
      <c r="CC34" s="169">
        <v>2.8</v>
      </c>
      <c r="CD34" s="169">
        <v>3.1</v>
      </c>
      <c r="CE34" s="169">
        <v>2.9</v>
      </c>
      <c r="CF34" s="169">
        <v>2.1</v>
      </c>
      <c r="CG34" s="169">
        <v>1.9</v>
      </c>
      <c r="CH34" s="169">
        <v>2.1</v>
      </c>
      <c r="CI34" s="169">
        <v>0.4</v>
      </c>
      <c r="CJ34" s="169">
        <v>0.2</v>
      </c>
      <c r="CK34" s="169">
        <v>0.7</v>
      </c>
      <c r="CL34" s="169">
        <v>0.4</v>
      </c>
      <c r="CM34" s="169">
        <v>0.9</v>
      </c>
      <c r="CN34" s="169">
        <v>1.2</v>
      </c>
      <c r="CO34" s="169">
        <v>0.8</v>
      </c>
      <c r="CP34" s="169">
        <v>0.2</v>
      </c>
      <c r="CQ34" s="169">
        <v>0.3</v>
      </c>
      <c r="CR34" s="169">
        <v>0</v>
      </c>
      <c r="CS34" s="169">
        <v>0.1</v>
      </c>
      <c r="CT34" s="169">
        <v>0.2</v>
      </c>
      <c r="CU34" s="169">
        <v>0.1</v>
      </c>
      <c r="CV34" s="169">
        <v>-0.1</v>
      </c>
      <c r="CW34" s="169">
        <v>-0.4</v>
      </c>
      <c r="CX34" s="169">
        <v>-0.1</v>
      </c>
      <c r="CY34" s="169">
        <v>-0.3</v>
      </c>
      <c r="CZ34" s="169">
        <v>-0.2</v>
      </c>
      <c r="DA34" s="169">
        <v>-0.7</v>
      </c>
      <c r="DB34" s="169">
        <v>-0.1</v>
      </c>
      <c r="DC34" s="169">
        <v>0</v>
      </c>
      <c r="DD34" s="169">
        <v>0.1</v>
      </c>
      <c r="DE34" s="169">
        <v>0.1</v>
      </c>
      <c r="DF34" s="169">
        <v>-0.3</v>
      </c>
      <c r="DG34" s="169">
        <v>-0.4</v>
      </c>
      <c r="DH34" s="169">
        <v>-0.1</v>
      </c>
      <c r="DI34" s="169">
        <v>0.4</v>
      </c>
      <c r="DJ34" s="169">
        <v>0.5</v>
      </c>
      <c r="DK34" s="169">
        <v>1</v>
      </c>
      <c r="DL34" s="169">
        <v>0.8</v>
      </c>
      <c r="DM34" s="169">
        <v>0.7</v>
      </c>
      <c r="DN34" s="169">
        <v>0.7</v>
      </c>
      <c r="DO34" s="169">
        <v>0.9</v>
      </c>
      <c r="DP34" s="169">
        <v>0.7</v>
      </c>
      <c r="DQ34" s="169">
        <v>0.6</v>
      </c>
      <c r="DR34" s="169">
        <v>0.3</v>
      </c>
      <c r="DS34" s="169">
        <v>0.7</v>
      </c>
      <c r="DT34" s="169">
        <v>0.2</v>
      </c>
      <c r="DU34" s="169">
        <v>0.5</v>
      </c>
      <c r="DV34" s="169">
        <v>0.5</v>
      </c>
      <c r="DW34" s="169">
        <v>0.4</v>
      </c>
      <c r="DX34" s="169">
        <v>0.7</v>
      </c>
      <c r="DY34" s="169">
        <v>0.7</v>
      </c>
      <c r="DZ34" s="169">
        <v>0.8</v>
      </c>
      <c r="EA34" s="169">
        <v>0.7</v>
      </c>
      <c r="EB34" s="169">
        <v>1.1000000000000001</v>
      </c>
      <c r="EC34" s="169">
        <v>0.5</v>
      </c>
      <c r="ED34" s="169">
        <v>0.9</v>
      </c>
    </row>
    <row r="35" spans="1:134">
      <c r="A35" s="172" t="s">
        <v>685</v>
      </c>
      <c r="B35" s="176">
        <f t="shared" si="0"/>
        <v>3.9560606060606012</v>
      </c>
      <c r="C35" s="173">
        <v>9</v>
      </c>
      <c r="D35" s="169">
        <v>8.6</v>
      </c>
      <c r="E35" s="169">
        <v>8.4</v>
      </c>
      <c r="F35" s="169">
        <v>7</v>
      </c>
      <c r="G35" s="169">
        <v>7.3</v>
      </c>
      <c r="H35" s="169">
        <v>7.2</v>
      </c>
      <c r="I35" s="169">
        <v>6.3</v>
      </c>
      <c r="J35" s="169">
        <v>6.1</v>
      </c>
      <c r="K35" s="169">
        <v>5.5</v>
      </c>
      <c r="L35" s="169">
        <v>4.8</v>
      </c>
      <c r="M35" s="169">
        <v>4.7</v>
      </c>
      <c r="N35" s="169">
        <v>4.9000000000000004</v>
      </c>
      <c r="O35" s="169">
        <v>4.0999999999999996</v>
      </c>
      <c r="P35" s="169">
        <v>3.9</v>
      </c>
      <c r="Q35" s="169">
        <v>3.7</v>
      </c>
      <c r="R35" s="169">
        <v>3.8</v>
      </c>
      <c r="S35" s="169">
        <v>3.9</v>
      </c>
      <c r="T35" s="169">
        <v>3.9</v>
      </c>
      <c r="U35" s="169">
        <v>4.0999999999999996</v>
      </c>
      <c r="V35" s="169">
        <v>5</v>
      </c>
      <c r="W35" s="169">
        <v>6.1</v>
      </c>
      <c r="X35" s="169">
        <v>6.9</v>
      </c>
      <c r="Y35" s="169">
        <v>6.8</v>
      </c>
      <c r="Z35" s="169">
        <v>6.7</v>
      </c>
      <c r="AA35" s="169">
        <v>7.3</v>
      </c>
      <c r="AB35" s="169">
        <v>8</v>
      </c>
      <c r="AC35" s="169">
        <v>8.6999999999999993</v>
      </c>
      <c r="AD35" s="169">
        <v>8.6999999999999993</v>
      </c>
      <c r="AE35" s="169">
        <v>8.5</v>
      </c>
      <c r="AF35" s="169">
        <v>8.6999999999999993</v>
      </c>
      <c r="AG35" s="169">
        <v>9.1</v>
      </c>
      <c r="AH35" s="169">
        <v>8.1</v>
      </c>
      <c r="AI35" s="169">
        <v>7.4</v>
      </c>
      <c r="AJ35" s="169">
        <v>7.4</v>
      </c>
      <c r="AK35" s="169">
        <v>6.8</v>
      </c>
      <c r="AL35" s="169">
        <v>6.4</v>
      </c>
      <c r="AM35" s="169">
        <v>6.8</v>
      </c>
      <c r="AN35" s="169">
        <v>6.9</v>
      </c>
      <c r="AO35" s="169">
        <v>6.7</v>
      </c>
      <c r="AP35" s="169">
        <v>6.4</v>
      </c>
      <c r="AQ35" s="169">
        <v>5.9</v>
      </c>
      <c r="AR35" s="169">
        <v>5.8</v>
      </c>
      <c r="AS35" s="169">
        <v>5</v>
      </c>
      <c r="AT35" s="169">
        <v>4.9000000000000004</v>
      </c>
      <c r="AU35" s="169">
        <v>4.9000000000000004</v>
      </c>
      <c r="AV35" s="169">
        <v>4.3</v>
      </c>
      <c r="AW35" s="169">
        <v>4.5999999999999996</v>
      </c>
      <c r="AX35" s="169">
        <v>4.7</v>
      </c>
      <c r="AY35" s="169">
        <v>5.2</v>
      </c>
      <c r="AZ35" s="169">
        <v>4.5</v>
      </c>
      <c r="BA35" s="169">
        <v>4.2</v>
      </c>
      <c r="BB35" s="169">
        <v>4.3</v>
      </c>
      <c r="BC35" s="169">
        <v>4.4000000000000004</v>
      </c>
      <c r="BD35" s="169">
        <v>4.3</v>
      </c>
      <c r="BE35" s="169">
        <v>7.1</v>
      </c>
      <c r="BF35" s="169">
        <v>7.6</v>
      </c>
      <c r="BG35" s="169">
        <v>7.7</v>
      </c>
      <c r="BH35" s="169">
        <v>7.9</v>
      </c>
      <c r="BI35" s="169">
        <v>7.7</v>
      </c>
      <c r="BJ35" s="169">
        <v>7.9</v>
      </c>
      <c r="BK35" s="169">
        <v>7</v>
      </c>
      <c r="BL35" s="169">
        <v>7.6</v>
      </c>
      <c r="BM35" s="169">
        <v>8</v>
      </c>
      <c r="BN35" s="169">
        <v>8.4</v>
      </c>
      <c r="BO35" s="169">
        <v>8.5</v>
      </c>
      <c r="BP35" s="169">
        <v>8</v>
      </c>
      <c r="BQ35" s="169">
        <v>4.9000000000000004</v>
      </c>
      <c r="BR35" s="169">
        <v>4.3</v>
      </c>
      <c r="BS35" s="169">
        <v>3.5</v>
      </c>
      <c r="BT35" s="169">
        <v>3.6</v>
      </c>
      <c r="BU35" s="169">
        <v>3.5</v>
      </c>
      <c r="BV35" s="169">
        <v>3.2</v>
      </c>
      <c r="BW35" s="169">
        <v>2.8</v>
      </c>
      <c r="BX35" s="169">
        <v>2.7</v>
      </c>
      <c r="BY35" s="169">
        <v>2.5</v>
      </c>
      <c r="BZ35" s="169">
        <v>1.9</v>
      </c>
      <c r="CA35" s="169">
        <v>2</v>
      </c>
      <c r="CB35" s="169">
        <v>2.2000000000000002</v>
      </c>
      <c r="CC35" s="169">
        <v>3.1</v>
      </c>
      <c r="CD35" s="169">
        <v>4</v>
      </c>
      <c r="CE35" s="169">
        <v>5.4</v>
      </c>
      <c r="CF35" s="169">
        <v>5</v>
      </c>
      <c r="CG35" s="169">
        <v>4.4000000000000004</v>
      </c>
      <c r="CH35" s="169">
        <v>4.5999999999999996</v>
      </c>
      <c r="CI35" s="169">
        <v>5.0999999999999996</v>
      </c>
      <c r="CJ35" s="169">
        <v>4.9000000000000004</v>
      </c>
      <c r="CK35" s="169">
        <v>4.4000000000000004</v>
      </c>
      <c r="CL35" s="169">
        <v>4.4000000000000004</v>
      </c>
      <c r="CM35" s="169">
        <v>4.4000000000000004</v>
      </c>
      <c r="CN35" s="169">
        <v>4.5</v>
      </c>
      <c r="CO35" s="169">
        <v>3.4</v>
      </c>
      <c r="CP35" s="169">
        <v>2.6</v>
      </c>
      <c r="CQ35" s="169">
        <v>1.1000000000000001</v>
      </c>
      <c r="CR35" s="169">
        <v>1.2</v>
      </c>
      <c r="CS35" s="169">
        <v>1.3</v>
      </c>
      <c r="CT35" s="169">
        <v>1.3</v>
      </c>
      <c r="CU35" s="169">
        <v>1.2</v>
      </c>
      <c r="CV35" s="169">
        <v>1.3</v>
      </c>
      <c r="CW35" s="169">
        <v>1.3</v>
      </c>
      <c r="CX35" s="169">
        <v>1.6</v>
      </c>
      <c r="CY35" s="169">
        <v>1.3</v>
      </c>
      <c r="CZ35" s="169">
        <v>0.9</v>
      </c>
      <c r="DA35" s="169">
        <v>1.5</v>
      </c>
      <c r="DB35" s="169">
        <v>1.3</v>
      </c>
      <c r="DC35" s="169">
        <v>1.8</v>
      </c>
      <c r="DD35" s="169">
        <v>1.8</v>
      </c>
      <c r="DE35" s="169">
        <v>1.5</v>
      </c>
      <c r="DF35" s="169">
        <v>1</v>
      </c>
      <c r="DG35" s="169">
        <v>0.5</v>
      </c>
      <c r="DH35" s="169">
        <v>0.4</v>
      </c>
      <c r="DI35" s="169">
        <v>0.8</v>
      </c>
      <c r="DJ35" s="169">
        <v>0.6</v>
      </c>
      <c r="DK35" s="169">
        <v>1.3</v>
      </c>
      <c r="DL35" s="169">
        <v>-0.9</v>
      </c>
      <c r="DM35" s="169">
        <v>-1.4</v>
      </c>
      <c r="DN35" s="169">
        <v>-1.7</v>
      </c>
      <c r="DO35" s="169">
        <v>-1.5</v>
      </c>
      <c r="DP35" s="169">
        <v>-1.4</v>
      </c>
      <c r="DQ35" s="169">
        <v>-0.9</v>
      </c>
      <c r="DR35" s="169">
        <v>-0.7</v>
      </c>
      <c r="DS35" s="169">
        <v>-1.5</v>
      </c>
      <c r="DT35" s="169">
        <v>-2.1</v>
      </c>
      <c r="DU35" s="169">
        <v>-2.4</v>
      </c>
      <c r="DV35" s="169">
        <v>-2.6</v>
      </c>
      <c r="DW35" s="169">
        <v>-3</v>
      </c>
      <c r="DX35" s="169">
        <v>-0.7</v>
      </c>
      <c r="DY35" s="169">
        <v>-0.3</v>
      </c>
      <c r="DZ35" s="169">
        <v>0.3</v>
      </c>
      <c r="EA35" s="169">
        <v>-0.1</v>
      </c>
      <c r="EB35" s="169">
        <v>0.1</v>
      </c>
      <c r="EC35" s="169">
        <v>-0.2</v>
      </c>
      <c r="ED35" s="169">
        <v>-0.1</v>
      </c>
    </row>
    <row r="36" spans="1:134">
      <c r="A36" s="172" t="s">
        <v>686</v>
      </c>
      <c r="B36" s="176">
        <f t="shared" si="0"/>
        <v>1.9189393939393937</v>
      </c>
      <c r="C36" s="173">
        <v>2.6</v>
      </c>
      <c r="D36" s="169">
        <v>2.2999999999999998</v>
      </c>
      <c r="E36" s="169">
        <v>2</v>
      </c>
      <c r="F36" s="169">
        <v>2.8</v>
      </c>
      <c r="G36" s="169">
        <v>3.4</v>
      </c>
      <c r="H36" s="169">
        <v>3</v>
      </c>
      <c r="I36" s="169">
        <v>2</v>
      </c>
      <c r="J36" s="169">
        <v>3.1</v>
      </c>
      <c r="K36" s="169">
        <v>2.5</v>
      </c>
      <c r="L36" s="169">
        <v>1.6</v>
      </c>
      <c r="M36" s="169">
        <v>2.4</v>
      </c>
      <c r="N36" s="169">
        <v>3</v>
      </c>
      <c r="O36" s="169">
        <v>2.8</v>
      </c>
      <c r="P36" s="169">
        <v>2.2999999999999998</v>
      </c>
      <c r="Q36" s="169">
        <v>2.6</v>
      </c>
      <c r="R36" s="169">
        <v>2.9</v>
      </c>
      <c r="S36" s="169">
        <v>3.1</v>
      </c>
      <c r="T36" s="169">
        <v>3.8</v>
      </c>
      <c r="U36" s="169">
        <v>4</v>
      </c>
      <c r="V36" s="169">
        <v>3.4</v>
      </c>
      <c r="W36" s="169">
        <v>3.6</v>
      </c>
      <c r="X36" s="169">
        <v>5.0999999999999996</v>
      </c>
      <c r="Y36" s="169">
        <v>5.7</v>
      </c>
      <c r="Z36" s="169">
        <v>5.7</v>
      </c>
      <c r="AA36" s="169">
        <v>6.4</v>
      </c>
      <c r="AB36" s="169">
        <v>6.4</v>
      </c>
      <c r="AC36" s="169">
        <v>6.6</v>
      </c>
      <c r="AD36" s="169">
        <v>6.2</v>
      </c>
      <c r="AE36" s="169">
        <v>6.3</v>
      </c>
      <c r="AF36" s="169">
        <v>6.8</v>
      </c>
      <c r="AG36" s="169">
        <v>6.9</v>
      </c>
      <c r="AH36" s="169">
        <v>6</v>
      </c>
      <c r="AI36" s="169">
        <v>5.5</v>
      </c>
      <c r="AJ36" s="169">
        <v>4.8</v>
      </c>
      <c r="AK36" s="169">
        <v>2.9</v>
      </c>
      <c r="AL36" s="169">
        <v>1.8</v>
      </c>
      <c r="AM36" s="169">
        <v>1.4</v>
      </c>
      <c r="AN36" s="169">
        <v>2.1</v>
      </c>
      <c r="AO36" s="169">
        <v>1.6</v>
      </c>
      <c r="AP36" s="169">
        <v>1.1000000000000001</v>
      </c>
      <c r="AQ36" s="169">
        <v>0.5</v>
      </c>
      <c r="AR36" s="169">
        <v>0.2</v>
      </c>
      <c r="AS36" s="169">
        <v>-0.6</v>
      </c>
      <c r="AT36" s="169">
        <v>0.1</v>
      </c>
      <c r="AU36" s="169">
        <v>0</v>
      </c>
      <c r="AV36" s="169">
        <v>0.2</v>
      </c>
      <c r="AW36" s="169">
        <v>1.8</v>
      </c>
      <c r="AX36" s="169">
        <v>2.1</v>
      </c>
      <c r="AY36" s="169">
        <v>1.8</v>
      </c>
      <c r="AZ36" s="169">
        <v>1.6</v>
      </c>
      <c r="BA36" s="169">
        <v>1.8</v>
      </c>
      <c r="BB36" s="169">
        <v>2.7</v>
      </c>
      <c r="BC36" s="169">
        <v>2.4</v>
      </c>
      <c r="BD36" s="169">
        <v>2.1</v>
      </c>
      <c r="BE36" s="169">
        <v>2.2999999999999998</v>
      </c>
      <c r="BF36" s="169">
        <v>2.4</v>
      </c>
      <c r="BG36" s="169">
        <v>2.1</v>
      </c>
      <c r="BH36" s="169">
        <v>2.1</v>
      </c>
      <c r="BI36" s="169">
        <v>1.6</v>
      </c>
      <c r="BJ36" s="169">
        <v>2.2000000000000002</v>
      </c>
      <c r="BK36" s="169">
        <v>2.2999999999999998</v>
      </c>
      <c r="BL36" s="169">
        <v>2</v>
      </c>
      <c r="BM36" s="169">
        <v>2.4</v>
      </c>
      <c r="BN36" s="169">
        <v>2</v>
      </c>
      <c r="BO36" s="169">
        <v>2.4</v>
      </c>
      <c r="BP36" s="169">
        <v>1.6</v>
      </c>
      <c r="BQ36" s="169">
        <v>1.1000000000000001</v>
      </c>
      <c r="BR36" s="169">
        <v>1.2</v>
      </c>
      <c r="BS36" s="169">
        <v>2.2999999999999998</v>
      </c>
      <c r="BT36" s="169">
        <v>2.9</v>
      </c>
      <c r="BU36" s="169">
        <v>2.8</v>
      </c>
      <c r="BV36" s="169">
        <v>2.1</v>
      </c>
      <c r="BW36" s="169">
        <v>2.2000000000000002</v>
      </c>
      <c r="BX36" s="169">
        <v>2.8</v>
      </c>
      <c r="BY36" s="169">
        <v>2.4</v>
      </c>
      <c r="BZ36" s="169">
        <v>2.9</v>
      </c>
      <c r="CA36" s="169">
        <v>2.4</v>
      </c>
      <c r="CB36" s="169">
        <v>2.4</v>
      </c>
      <c r="CC36" s="169">
        <v>2.6</v>
      </c>
      <c r="CD36" s="169">
        <v>3.1</v>
      </c>
      <c r="CE36" s="169">
        <v>3.7</v>
      </c>
      <c r="CF36" s="169">
        <v>3.2</v>
      </c>
      <c r="CG36" s="169">
        <v>2.8</v>
      </c>
      <c r="CH36" s="169">
        <v>3.1</v>
      </c>
      <c r="CI36" s="169">
        <v>2.8</v>
      </c>
      <c r="CJ36" s="169">
        <v>2.9</v>
      </c>
      <c r="CK36" s="169">
        <v>2.2000000000000002</v>
      </c>
      <c r="CL36" s="169">
        <v>1.6</v>
      </c>
      <c r="CM36" s="169">
        <v>1.6</v>
      </c>
      <c r="CN36" s="169">
        <v>2.2000000000000002</v>
      </c>
      <c r="CO36" s="169">
        <v>2.8</v>
      </c>
      <c r="CP36" s="169">
        <v>2.2000000000000002</v>
      </c>
      <c r="CQ36" s="169">
        <v>1.5</v>
      </c>
      <c r="CR36" s="169">
        <v>1.1000000000000001</v>
      </c>
      <c r="CS36" s="169">
        <v>1.2</v>
      </c>
      <c r="CT36" s="169">
        <v>0.9</v>
      </c>
      <c r="CU36" s="169">
        <v>0.9</v>
      </c>
      <c r="CV36" s="169">
        <v>0.2</v>
      </c>
      <c r="CW36" s="169">
        <v>0.6</v>
      </c>
      <c r="CX36" s="169">
        <v>0.5</v>
      </c>
      <c r="CY36" s="169">
        <v>1</v>
      </c>
      <c r="CZ36" s="169">
        <v>1</v>
      </c>
      <c r="DA36" s="169">
        <v>0.3</v>
      </c>
      <c r="DB36" s="169">
        <v>0</v>
      </c>
      <c r="DC36" s="169">
        <v>-0.1</v>
      </c>
      <c r="DD36" s="169">
        <v>0.1</v>
      </c>
      <c r="DE36" s="169">
        <v>0.1</v>
      </c>
      <c r="DF36" s="169">
        <v>-0.1</v>
      </c>
      <c r="DG36" s="169">
        <v>-0.7</v>
      </c>
      <c r="DH36" s="169">
        <v>-0.5</v>
      </c>
      <c r="DI36" s="169">
        <v>-0.4</v>
      </c>
      <c r="DJ36" s="169">
        <v>-0.7</v>
      </c>
      <c r="DK36" s="169">
        <v>-0.8</v>
      </c>
      <c r="DL36" s="169">
        <v>-0.9</v>
      </c>
      <c r="DM36" s="169">
        <v>-0.7</v>
      </c>
      <c r="DN36" s="169">
        <v>-0.6</v>
      </c>
      <c r="DO36" s="169">
        <v>-1</v>
      </c>
      <c r="DP36" s="169">
        <v>-1.2</v>
      </c>
      <c r="DQ36" s="169">
        <v>-0.9</v>
      </c>
      <c r="DR36" s="169">
        <v>-0.6</v>
      </c>
      <c r="DS36" s="169">
        <v>-0.8</v>
      </c>
      <c r="DT36" s="169">
        <v>-0.9</v>
      </c>
      <c r="DU36" s="169">
        <v>-0.9</v>
      </c>
      <c r="DV36" s="169">
        <v>-0.7</v>
      </c>
      <c r="DW36" s="169">
        <v>-0.5</v>
      </c>
      <c r="DX36" s="169">
        <v>0.1</v>
      </c>
      <c r="DY36" s="169">
        <v>-0.1</v>
      </c>
      <c r="DZ36" s="169">
        <v>-0.2</v>
      </c>
      <c r="EA36" s="169">
        <v>0.2</v>
      </c>
      <c r="EB36" s="169">
        <v>0.7</v>
      </c>
      <c r="EC36" s="169">
        <v>0.7</v>
      </c>
      <c r="ED36" s="169">
        <v>0.6</v>
      </c>
    </row>
    <row r="37" spans="1:134">
      <c r="A37" s="172" t="s">
        <v>687</v>
      </c>
      <c r="B37" s="176">
        <f t="shared" si="0"/>
        <v>1.8272727272727283</v>
      </c>
      <c r="C37" s="173">
        <v>4.0999999999999996</v>
      </c>
      <c r="D37" s="169">
        <v>4.3</v>
      </c>
      <c r="E37" s="169">
        <v>4.3</v>
      </c>
      <c r="F37" s="169">
        <v>4.4000000000000004</v>
      </c>
      <c r="G37" s="169">
        <v>4.8</v>
      </c>
      <c r="H37" s="169">
        <v>4.5</v>
      </c>
      <c r="I37" s="169">
        <v>5</v>
      </c>
      <c r="J37" s="169">
        <v>5</v>
      </c>
      <c r="K37" s="169">
        <v>4.5</v>
      </c>
      <c r="L37" s="169">
        <v>3.1</v>
      </c>
      <c r="M37" s="169">
        <v>3.6</v>
      </c>
      <c r="N37" s="169">
        <v>3.7</v>
      </c>
      <c r="O37" s="169">
        <v>2.2000000000000002</v>
      </c>
      <c r="P37" s="169">
        <v>2</v>
      </c>
      <c r="Q37" s="169">
        <v>2</v>
      </c>
      <c r="R37" s="169">
        <v>2</v>
      </c>
      <c r="S37" s="169">
        <v>1.5</v>
      </c>
      <c r="T37" s="169">
        <v>1.5</v>
      </c>
      <c r="U37" s="169">
        <v>1.2</v>
      </c>
      <c r="V37" s="169">
        <v>1.2</v>
      </c>
      <c r="W37" s="169">
        <v>1.7</v>
      </c>
      <c r="X37" s="169">
        <v>2.4</v>
      </c>
      <c r="Y37" s="169">
        <v>2.2999999999999998</v>
      </c>
      <c r="Z37" s="169">
        <v>2.5</v>
      </c>
      <c r="AA37" s="169">
        <v>3.2</v>
      </c>
      <c r="AB37" s="169">
        <v>3.4</v>
      </c>
      <c r="AC37" s="169">
        <v>3.6</v>
      </c>
      <c r="AD37" s="169">
        <v>3.6</v>
      </c>
      <c r="AE37" s="169">
        <v>4</v>
      </c>
      <c r="AF37" s="169">
        <v>4.3</v>
      </c>
      <c r="AG37" s="169">
        <v>4.4000000000000004</v>
      </c>
      <c r="AH37" s="169">
        <v>4.5</v>
      </c>
      <c r="AI37" s="169">
        <v>4.5999999999999996</v>
      </c>
      <c r="AJ37" s="169">
        <v>4.2</v>
      </c>
      <c r="AK37" s="169">
        <v>3.9</v>
      </c>
      <c r="AL37" s="169">
        <v>3.5</v>
      </c>
      <c r="AM37" s="169">
        <v>2.7</v>
      </c>
      <c r="AN37" s="169">
        <v>2.4</v>
      </c>
      <c r="AO37" s="169">
        <v>1.8</v>
      </c>
      <c r="AP37" s="169">
        <v>1.4</v>
      </c>
      <c r="AQ37" s="169">
        <v>1.1000000000000001</v>
      </c>
      <c r="AR37" s="169">
        <v>0.7</v>
      </c>
      <c r="AS37" s="169">
        <v>0.6</v>
      </c>
      <c r="AT37" s="169">
        <v>0.5</v>
      </c>
      <c r="AU37" s="169">
        <v>0</v>
      </c>
      <c r="AV37" s="169">
        <v>-0.1</v>
      </c>
      <c r="AW37" s="169">
        <v>0</v>
      </c>
      <c r="AX37" s="169">
        <v>0</v>
      </c>
      <c r="AY37" s="169">
        <v>-0.2</v>
      </c>
      <c r="AZ37" s="169">
        <v>-0.2</v>
      </c>
      <c r="BA37" s="169">
        <v>0.3</v>
      </c>
      <c r="BB37" s="169">
        <v>0.7</v>
      </c>
      <c r="BC37" s="169">
        <v>0.7</v>
      </c>
      <c r="BD37" s="169">
        <v>0.7</v>
      </c>
      <c r="BE37" s="169">
        <v>1</v>
      </c>
      <c r="BF37" s="169">
        <v>1.1000000000000001</v>
      </c>
      <c r="BG37" s="169">
        <v>1.1000000000000001</v>
      </c>
      <c r="BH37" s="169">
        <v>1</v>
      </c>
      <c r="BI37" s="169">
        <v>1</v>
      </c>
      <c r="BJ37" s="169">
        <v>1.3</v>
      </c>
      <c r="BK37" s="169">
        <v>3.2</v>
      </c>
      <c r="BL37" s="169">
        <v>3.5</v>
      </c>
      <c r="BM37" s="169">
        <v>3.8</v>
      </c>
      <c r="BN37" s="169">
        <v>3.9</v>
      </c>
      <c r="BO37" s="169">
        <v>4.2</v>
      </c>
      <c r="BP37" s="169">
        <v>4.0999999999999996</v>
      </c>
      <c r="BQ37" s="169">
        <v>3.8</v>
      </c>
      <c r="BR37" s="169">
        <v>4.0999999999999996</v>
      </c>
      <c r="BS37" s="169">
        <v>4.4000000000000004</v>
      </c>
      <c r="BT37" s="169">
        <v>4.5999999999999996</v>
      </c>
      <c r="BU37" s="169">
        <v>4.8</v>
      </c>
      <c r="BV37" s="169">
        <v>4.5999999999999996</v>
      </c>
      <c r="BW37" s="169">
        <v>4</v>
      </c>
      <c r="BX37" s="169">
        <v>4</v>
      </c>
      <c r="BY37" s="169">
        <v>3.9</v>
      </c>
      <c r="BZ37" s="169">
        <v>3.7</v>
      </c>
      <c r="CA37" s="169">
        <v>3.4</v>
      </c>
      <c r="CB37" s="169">
        <v>3.7</v>
      </c>
      <c r="CC37" s="169">
        <v>3.8</v>
      </c>
      <c r="CD37" s="169">
        <v>3.8</v>
      </c>
      <c r="CE37" s="169">
        <v>3.8</v>
      </c>
      <c r="CF37" s="169">
        <v>3.9</v>
      </c>
      <c r="CG37" s="169">
        <v>3.5</v>
      </c>
      <c r="CH37" s="169">
        <v>3.4</v>
      </c>
      <c r="CI37" s="169">
        <v>2.5</v>
      </c>
      <c r="CJ37" s="169">
        <v>2.2999999999999998</v>
      </c>
      <c r="CK37" s="169">
        <v>1.9</v>
      </c>
      <c r="CL37" s="169">
        <v>1.7</v>
      </c>
      <c r="CM37" s="169">
        <v>1.8</v>
      </c>
      <c r="CN37" s="169">
        <v>1.7</v>
      </c>
      <c r="CO37" s="169">
        <v>1.6</v>
      </c>
      <c r="CP37" s="169">
        <v>1.4</v>
      </c>
      <c r="CQ37" s="169">
        <v>1.1000000000000001</v>
      </c>
      <c r="CR37" s="169">
        <v>0.7</v>
      </c>
      <c r="CS37" s="169">
        <v>0.5</v>
      </c>
      <c r="CT37" s="169">
        <v>0.4</v>
      </c>
      <c r="CU37" s="169">
        <v>0</v>
      </c>
      <c r="CV37" s="169">
        <v>-0.1</v>
      </c>
      <c r="CW37" s="169">
        <v>-0.2</v>
      </c>
      <c r="CX37" s="169">
        <v>-0.2</v>
      </c>
      <c r="CY37" s="169">
        <v>0</v>
      </c>
      <c r="CZ37" s="169">
        <v>-0.1</v>
      </c>
      <c r="DA37" s="169">
        <v>-0.1</v>
      </c>
      <c r="DB37" s="169">
        <v>-0.2</v>
      </c>
      <c r="DC37" s="169">
        <v>-0.1</v>
      </c>
      <c r="DD37" s="169">
        <v>0</v>
      </c>
      <c r="DE37" s="169">
        <v>0</v>
      </c>
      <c r="DF37" s="169">
        <v>-0.1</v>
      </c>
      <c r="DG37" s="169">
        <v>-0.5</v>
      </c>
      <c r="DH37" s="169">
        <v>-0.6</v>
      </c>
      <c r="DI37" s="169">
        <v>-0.4</v>
      </c>
      <c r="DJ37" s="169">
        <v>-0.1</v>
      </c>
      <c r="DK37" s="169">
        <v>-0.1</v>
      </c>
      <c r="DL37" s="169">
        <v>-0.1</v>
      </c>
      <c r="DM37" s="169">
        <v>-0.2</v>
      </c>
      <c r="DN37" s="169">
        <v>-0.2</v>
      </c>
      <c r="DO37" s="169">
        <v>-0.5</v>
      </c>
      <c r="DP37" s="169">
        <v>-0.5</v>
      </c>
      <c r="DQ37" s="169">
        <v>-0.4</v>
      </c>
      <c r="DR37" s="169">
        <v>-0.5</v>
      </c>
      <c r="DS37" s="169">
        <v>-0.6</v>
      </c>
      <c r="DT37" s="169">
        <v>-0.3</v>
      </c>
      <c r="DU37" s="169">
        <v>-0.5</v>
      </c>
      <c r="DV37" s="169">
        <v>-0.4</v>
      </c>
      <c r="DW37" s="169">
        <v>-0.7</v>
      </c>
      <c r="DX37" s="169">
        <v>-0.7</v>
      </c>
      <c r="DY37" s="169">
        <v>-0.9</v>
      </c>
      <c r="DZ37" s="169">
        <v>-0.8</v>
      </c>
      <c r="EA37" s="169">
        <v>-0.5</v>
      </c>
      <c r="EB37" s="169">
        <v>-0.3</v>
      </c>
      <c r="EC37" s="169">
        <v>-0.2</v>
      </c>
      <c r="ED37" s="169">
        <v>0.2</v>
      </c>
    </row>
    <row r="38" spans="1:134">
      <c r="A38" s="172" t="s">
        <v>688</v>
      </c>
      <c r="B38" s="176">
        <f t="shared" si="0"/>
        <v>1.8401515151515153</v>
      </c>
      <c r="C38" s="173">
        <v>1.2</v>
      </c>
      <c r="D38" s="169">
        <v>1.3</v>
      </c>
      <c r="E38" s="169">
        <v>1.2</v>
      </c>
      <c r="F38" s="169">
        <v>1.5</v>
      </c>
      <c r="G38" s="169">
        <v>1.7</v>
      </c>
      <c r="H38" s="169">
        <v>1.5</v>
      </c>
      <c r="I38" s="169">
        <v>1.3</v>
      </c>
      <c r="J38" s="169">
        <v>1.3</v>
      </c>
      <c r="K38" s="169">
        <v>0.8</v>
      </c>
      <c r="L38" s="169">
        <v>1</v>
      </c>
      <c r="M38" s="169">
        <v>1.3</v>
      </c>
      <c r="N38" s="169">
        <v>1.2</v>
      </c>
      <c r="O38" s="169">
        <v>1.3</v>
      </c>
      <c r="P38" s="169">
        <v>1.2</v>
      </c>
      <c r="Q38" s="169">
        <v>1.6</v>
      </c>
      <c r="R38" s="169">
        <v>1.5</v>
      </c>
      <c r="S38" s="169">
        <v>1.3</v>
      </c>
      <c r="T38" s="169">
        <v>1.4</v>
      </c>
      <c r="U38" s="169">
        <v>1.6</v>
      </c>
      <c r="V38" s="169">
        <v>1.3</v>
      </c>
      <c r="W38" s="169">
        <v>1.7</v>
      </c>
      <c r="X38" s="169">
        <v>1.8</v>
      </c>
      <c r="Y38" s="169">
        <v>2.2000000000000002</v>
      </c>
      <c r="Z38" s="169">
        <v>1.9</v>
      </c>
      <c r="AA38" s="169">
        <v>3.4</v>
      </c>
      <c r="AB38" s="169">
        <v>3.3</v>
      </c>
      <c r="AC38" s="169">
        <v>3.6</v>
      </c>
      <c r="AD38" s="169">
        <v>3.3</v>
      </c>
      <c r="AE38" s="169">
        <v>4.0999999999999996</v>
      </c>
      <c r="AF38" s="169">
        <v>4.3</v>
      </c>
      <c r="AG38" s="169">
        <v>4.3</v>
      </c>
      <c r="AH38" s="169">
        <v>4.5999999999999996</v>
      </c>
      <c r="AI38" s="169">
        <v>4.7</v>
      </c>
      <c r="AJ38" s="169">
        <v>4.4000000000000004</v>
      </c>
      <c r="AK38" s="169">
        <v>3.5</v>
      </c>
      <c r="AL38" s="169">
        <v>3.4</v>
      </c>
      <c r="AM38" s="169">
        <v>2.5</v>
      </c>
      <c r="AN38" s="169">
        <v>2.7</v>
      </c>
      <c r="AO38" s="169">
        <v>2</v>
      </c>
      <c r="AP38" s="169">
        <v>2.1</v>
      </c>
      <c r="AQ38" s="169">
        <v>1.5</v>
      </c>
      <c r="AR38" s="169">
        <v>1.6</v>
      </c>
      <c r="AS38" s="169">
        <v>1.2</v>
      </c>
      <c r="AT38" s="169">
        <v>1.3</v>
      </c>
      <c r="AU38" s="169">
        <v>1.1000000000000001</v>
      </c>
      <c r="AV38" s="169">
        <v>0.6</v>
      </c>
      <c r="AW38" s="169">
        <v>1.3</v>
      </c>
      <c r="AX38" s="169">
        <v>1.8</v>
      </c>
      <c r="AY38" s="169">
        <v>1.6</v>
      </c>
      <c r="AZ38" s="169">
        <v>1.3</v>
      </c>
      <c r="BA38" s="169">
        <v>1.5</v>
      </c>
      <c r="BB38" s="169">
        <v>1.6</v>
      </c>
      <c r="BC38" s="169">
        <v>1.4</v>
      </c>
      <c r="BD38" s="169">
        <v>1.3</v>
      </c>
      <c r="BE38" s="169">
        <v>1.3</v>
      </c>
      <c r="BF38" s="169">
        <v>1.3</v>
      </c>
      <c r="BG38" s="169">
        <v>1.4</v>
      </c>
      <c r="BH38" s="169">
        <v>2.4</v>
      </c>
      <c r="BI38" s="169">
        <v>2.4</v>
      </c>
      <c r="BJ38" s="169">
        <v>2.8</v>
      </c>
      <c r="BK38" s="169">
        <v>3.1</v>
      </c>
      <c r="BL38" s="169">
        <v>3.5</v>
      </c>
      <c r="BM38" s="169">
        <v>3.5</v>
      </c>
      <c r="BN38" s="169">
        <v>3.4</v>
      </c>
      <c r="BO38" s="169">
        <v>3.4</v>
      </c>
      <c r="BP38" s="169">
        <v>3.4</v>
      </c>
      <c r="BQ38" s="169">
        <v>3.7</v>
      </c>
      <c r="BR38" s="169">
        <v>3.5</v>
      </c>
      <c r="BS38" s="169">
        <v>3.5</v>
      </c>
      <c r="BT38" s="169">
        <v>3.2</v>
      </c>
      <c r="BU38" s="169">
        <v>3.2</v>
      </c>
      <c r="BV38" s="169">
        <v>2.6</v>
      </c>
      <c r="BW38" s="169">
        <v>3</v>
      </c>
      <c r="BX38" s="169">
        <v>3</v>
      </c>
      <c r="BY38" s="169">
        <v>2.9</v>
      </c>
      <c r="BZ38" s="169">
        <v>3</v>
      </c>
      <c r="CA38" s="169">
        <v>3.1</v>
      </c>
      <c r="CB38" s="169">
        <v>2.9</v>
      </c>
      <c r="CC38" s="169">
        <v>3.1</v>
      </c>
      <c r="CD38" s="169">
        <v>3.3</v>
      </c>
      <c r="CE38" s="169">
        <v>3.4</v>
      </c>
      <c r="CF38" s="169">
        <v>3.5</v>
      </c>
      <c r="CG38" s="169">
        <v>3.2</v>
      </c>
      <c r="CH38" s="169">
        <v>3.4</v>
      </c>
      <c r="CI38" s="169">
        <v>2.6</v>
      </c>
      <c r="CJ38" s="169">
        <v>2.4</v>
      </c>
      <c r="CK38" s="169">
        <v>2.5</v>
      </c>
      <c r="CL38" s="169">
        <v>2.4</v>
      </c>
      <c r="CM38" s="169">
        <v>2.5</v>
      </c>
      <c r="CN38" s="169">
        <v>2.2999999999999998</v>
      </c>
      <c r="CO38" s="169">
        <v>2.5</v>
      </c>
      <c r="CP38" s="169">
        <v>2.1</v>
      </c>
      <c r="CQ38" s="169">
        <v>1.8</v>
      </c>
      <c r="CR38" s="169">
        <v>1.7</v>
      </c>
      <c r="CS38" s="169">
        <v>1.8</v>
      </c>
      <c r="CT38" s="169">
        <v>1.9</v>
      </c>
      <c r="CU38" s="169">
        <v>1.9</v>
      </c>
      <c r="CV38" s="169">
        <v>1.6</v>
      </c>
      <c r="CW38" s="169">
        <v>1.3</v>
      </c>
      <c r="CX38" s="169">
        <v>1.3</v>
      </c>
      <c r="CY38" s="169">
        <v>1</v>
      </c>
      <c r="CZ38" s="169">
        <v>1.1000000000000001</v>
      </c>
      <c r="DA38" s="169">
        <v>1</v>
      </c>
      <c r="DB38" s="169">
        <v>1.2</v>
      </c>
      <c r="DC38" s="169">
        <v>1.5</v>
      </c>
      <c r="DD38" s="169">
        <v>1.2</v>
      </c>
      <c r="DE38" s="169">
        <v>1.1000000000000001</v>
      </c>
      <c r="DF38" s="169">
        <v>0.6</v>
      </c>
      <c r="DG38" s="169">
        <v>-0.1</v>
      </c>
      <c r="DH38" s="169">
        <v>-0.1</v>
      </c>
      <c r="DI38" s="169">
        <v>0</v>
      </c>
      <c r="DJ38" s="169">
        <v>-0.1</v>
      </c>
      <c r="DK38" s="169">
        <v>0.1</v>
      </c>
      <c r="DL38" s="169">
        <v>0.1</v>
      </c>
      <c r="DM38" s="169">
        <v>-0.1</v>
      </c>
      <c r="DN38" s="169">
        <v>-0.2</v>
      </c>
      <c r="DO38" s="169">
        <v>-0.7</v>
      </c>
      <c r="DP38" s="169">
        <v>-0.3</v>
      </c>
      <c r="DQ38" s="169">
        <v>-0.2</v>
      </c>
      <c r="DR38" s="169">
        <v>-0.2</v>
      </c>
      <c r="DS38" s="169">
        <v>0</v>
      </c>
      <c r="DT38" s="169">
        <v>-0.1</v>
      </c>
      <c r="DU38" s="169">
        <v>0</v>
      </c>
      <c r="DV38" s="169">
        <v>0.3</v>
      </c>
      <c r="DW38" s="169">
        <v>0.3</v>
      </c>
      <c r="DX38" s="169">
        <v>0.3</v>
      </c>
      <c r="DY38" s="169">
        <v>0.5</v>
      </c>
      <c r="DZ38" s="169">
        <v>0.5</v>
      </c>
      <c r="EA38" s="169">
        <v>0.5</v>
      </c>
      <c r="EB38" s="169">
        <v>0.6</v>
      </c>
      <c r="EC38" s="169">
        <v>0.6</v>
      </c>
      <c r="ED38" s="169">
        <v>1.1000000000000001</v>
      </c>
    </row>
    <row r="39" spans="1:134">
      <c r="A39" s="172" t="s">
        <v>689</v>
      </c>
      <c r="B39" s="176">
        <f t="shared" si="0"/>
        <v>1.3765151515151517</v>
      </c>
      <c r="C39" s="173">
        <v>1.2</v>
      </c>
      <c r="D39" s="169">
        <v>1</v>
      </c>
      <c r="E39" s="169">
        <v>1.4</v>
      </c>
      <c r="F39" s="169">
        <v>1.8</v>
      </c>
      <c r="G39" s="169">
        <v>1.9</v>
      </c>
      <c r="H39" s="169">
        <v>1.9</v>
      </c>
      <c r="I39" s="169">
        <v>1.7</v>
      </c>
      <c r="J39" s="169">
        <v>1.6</v>
      </c>
      <c r="K39" s="169">
        <v>1.2</v>
      </c>
      <c r="L39" s="169">
        <v>1.2</v>
      </c>
      <c r="M39" s="169">
        <v>1.5</v>
      </c>
      <c r="N39" s="169">
        <v>1.5</v>
      </c>
      <c r="O39" s="169">
        <v>1.6</v>
      </c>
      <c r="P39" s="169">
        <v>1.7</v>
      </c>
      <c r="Q39" s="169">
        <v>1.6</v>
      </c>
      <c r="R39" s="169">
        <v>1.6</v>
      </c>
      <c r="S39" s="169">
        <v>1.2</v>
      </c>
      <c r="T39" s="169">
        <v>1.3</v>
      </c>
      <c r="U39" s="169">
        <v>1.4</v>
      </c>
      <c r="V39" s="169">
        <v>1.2</v>
      </c>
      <c r="W39" s="169">
        <v>1.6</v>
      </c>
      <c r="X39" s="169">
        <v>1.9</v>
      </c>
      <c r="Y39" s="169">
        <v>2.4</v>
      </c>
      <c r="Z39" s="169">
        <v>2.5</v>
      </c>
      <c r="AA39" s="169">
        <v>3</v>
      </c>
      <c r="AB39" s="169">
        <v>2.9</v>
      </c>
      <c r="AC39" s="169">
        <v>3.3</v>
      </c>
      <c r="AD39" s="169">
        <v>3.2</v>
      </c>
      <c r="AE39" s="169">
        <v>3.7</v>
      </c>
      <c r="AF39" s="169">
        <v>4</v>
      </c>
      <c r="AG39" s="169">
        <v>3.8</v>
      </c>
      <c r="AH39" s="169">
        <v>4.0999999999999996</v>
      </c>
      <c r="AI39" s="169">
        <v>4.2</v>
      </c>
      <c r="AJ39" s="169">
        <v>3.5</v>
      </c>
      <c r="AK39" s="169">
        <v>2.4</v>
      </c>
      <c r="AL39" s="169">
        <v>2.1</v>
      </c>
      <c r="AM39" s="169">
        <v>2.1</v>
      </c>
      <c r="AN39" s="169">
        <v>2.2000000000000002</v>
      </c>
      <c r="AO39" s="169">
        <v>1.9</v>
      </c>
      <c r="AP39" s="169">
        <v>1.8</v>
      </c>
      <c r="AQ39" s="169">
        <v>1.7</v>
      </c>
      <c r="AR39" s="169">
        <v>1.6</v>
      </c>
      <c r="AS39" s="169">
        <v>1.8</v>
      </c>
      <c r="AT39" s="169">
        <v>1.9</v>
      </c>
      <c r="AU39" s="169">
        <v>1.4</v>
      </c>
      <c r="AV39" s="169">
        <v>1.8</v>
      </c>
      <c r="AW39" s="169">
        <v>2.4</v>
      </c>
      <c r="AX39" s="169">
        <v>2.8</v>
      </c>
      <c r="AY39" s="169">
        <v>2.7</v>
      </c>
      <c r="AZ39" s="169">
        <v>2.8</v>
      </c>
      <c r="BA39" s="169">
        <v>2.5</v>
      </c>
      <c r="BB39" s="169">
        <v>2.1</v>
      </c>
      <c r="BC39" s="169">
        <v>1.8</v>
      </c>
      <c r="BD39" s="169">
        <v>1.6</v>
      </c>
      <c r="BE39" s="169">
        <v>1.4</v>
      </c>
      <c r="BF39" s="169">
        <v>1.1000000000000001</v>
      </c>
      <c r="BG39" s="169">
        <v>1.5</v>
      </c>
      <c r="BH39" s="169">
        <v>1.6</v>
      </c>
      <c r="BI39" s="169">
        <v>1.7</v>
      </c>
      <c r="BJ39" s="169">
        <v>2.1</v>
      </c>
      <c r="BK39" s="169">
        <v>1.4</v>
      </c>
      <c r="BL39" s="169">
        <v>1.2</v>
      </c>
      <c r="BM39" s="169">
        <v>1.4</v>
      </c>
      <c r="BN39" s="169">
        <v>1.8</v>
      </c>
      <c r="BO39" s="169">
        <v>1.7</v>
      </c>
      <c r="BP39" s="169">
        <v>1.5</v>
      </c>
      <c r="BQ39" s="169">
        <v>1.6</v>
      </c>
      <c r="BR39" s="169">
        <v>1.6</v>
      </c>
      <c r="BS39" s="169">
        <v>1.5</v>
      </c>
      <c r="BT39" s="169">
        <v>1.1000000000000001</v>
      </c>
      <c r="BU39" s="169">
        <v>1.1000000000000001</v>
      </c>
      <c r="BV39" s="169">
        <v>0.4</v>
      </c>
      <c r="BW39" s="169">
        <v>0.8</v>
      </c>
      <c r="BX39" s="169">
        <v>1</v>
      </c>
      <c r="BY39" s="169">
        <v>1.1000000000000001</v>
      </c>
      <c r="BZ39" s="169">
        <v>1</v>
      </c>
      <c r="CA39" s="169">
        <v>0.9</v>
      </c>
      <c r="CB39" s="169">
        <v>0.9</v>
      </c>
      <c r="CC39" s="169">
        <v>0.7</v>
      </c>
      <c r="CD39" s="169">
        <v>0.9</v>
      </c>
      <c r="CE39" s="169">
        <v>1</v>
      </c>
      <c r="CF39" s="169">
        <v>1.2</v>
      </c>
      <c r="CG39" s="169">
        <v>0.8</v>
      </c>
      <c r="CH39" s="169">
        <v>1</v>
      </c>
      <c r="CI39" s="169">
        <v>0.6</v>
      </c>
      <c r="CJ39" s="169">
        <v>0.5</v>
      </c>
      <c r="CK39" s="169">
        <v>0.5</v>
      </c>
      <c r="CL39" s="169">
        <v>0</v>
      </c>
      <c r="CM39" s="169">
        <v>0.3</v>
      </c>
      <c r="CN39" s="169">
        <v>0.5</v>
      </c>
      <c r="CO39" s="169">
        <v>0.8</v>
      </c>
      <c r="CP39" s="169">
        <v>0.8</v>
      </c>
      <c r="CQ39" s="169">
        <v>0.5</v>
      </c>
      <c r="CR39" s="169">
        <v>0.2</v>
      </c>
      <c r="CS39" s="169">
        <v>0.3</v>
      </c>
      <c r="CT39" s="169">
        <v>0.4</v>
      </c>
      <c r="CU39" s="169">
        <v>0.2</v>
      </c>
      <c r="CV39" s="169">
        <v>0.1</v>
      </c>
      <c r="CW39" s="169">
        <v>-0.3</v>
      </c>
      <c r="CX39" s="169">
        <v>0.3</v>
      </c>
      <c r="CY39" s="169">
        <v>0.2</v>
      </c>
      <c r="CZ39" s="169">
        <v>0.5</v>
      </c>
      <c r="DA39" s="169">
        <v>0.4</v>
      </c>
      <c r="DB39" s="169">
        <v>0.2</v>
      </c>
      <c r="DC39" s="169">
        <v>0</v>
      </c>
      <c r="DD39" s="169">
        <v>0.3</v>
      </c>
      <c r="DE39" s="169">
        <v>0.3</v>
      </c>
      <c r="DF39" s="169">
        <v>0.3</v>
      </c>
      <c r="DG39" s="169">
        <v>0.4</v>
      </c>
      <c r="DH39" s="169">
        <v>0.7</v>
      </c>
      <c r="DI39" s="169">
        <v>0.7</v>
      </c>
      <c r="DJ39" s="169">
        <v>0.5</v>
      </c>
      <c r="DK39" s="169">
        <v>0.9</v>
      </c>
      <c r="DL39" s="169">
        <v>0.4</v>
      </c>
      <c r="DM39" s="169">
        <v>0.8</v>
      </c>
      <c r="DN39" s="169">
        <v>0.6</v>
      </c>
      <c r="DO39" s="169">
        <v>0.9</v>
      </c>
      <c r="DP39" s="169">
        <v>0.9</v>
      </c>
      <c r="DQ39" s="169">
        <v>0.8</v>
      </c>
      <c r="DR39" s="169">
        <v>0.7</v>
      </c>
      <c r="DS39" s="169">
        <v>1.3</v>
      </c>
      <c r="DT39" s="169">
        <v>0.8</v>
      </c>
      <c r="DU39" s="169">
        <v>1.2</v>
      </c>
      <c r="DV39" s="169">
        <v>1</v>
      </c>
      <c r="DW39" s="169">
        <v>0.8</v>
      </c>
      <c r="DX39" s="169">
        <v>1.2</v>
      </c>
      <c r="DY39" s="169">
        <v>1.1000000000000001</v>
      </c>
      <c r="DZ39" s="169">
        <v>1.2</v>
      </c>
      <c r="EA39" s="169">
        <v>0.8</v>
      </c>
      <c r="EB39" s="169">
        <v>1.1000000000000001</v>
      </c>
      <c r="EC39" s="169">
        <v>1.3</v>
      </c>
      <c r="ED39" s="169">
        <v>1.7</v>
      </c>
    </row>
    <row r="40" spans="1:134">
      <c r="A40" s="172" t="s">
        <v>690</v>
      </c>
      <c r="B40" s="176">
        <f t="shared" si="0"/>
        <v>2.3469696969696963</v>
      </c>
      <c r="C40" s="173">
        <v>1.9</v>
      </c>
      <c r="D40" s="169">
        <v>2</v>
      </c>
      <c r="E40" s="169">
        <v>1.8</v>
      </c>
      <c r="F40" s="169">
        <v>2</v>
      </c>
      <c r="G40" s="169">
        <v>2.2000000000000002</v>
      </c>
      <c r="H40" s="169">
        <v>2.5</v>
      </c>
      <c r="I40" s="169">
        <v>2.4</v>
      </c>
      <c r="J40" s="169">
        <v>2.5</v>
      </c>
      <c r="K40" s="169">
        <v>2.4</v>
      </c>
      <c r="L40" s="169">
        <v>2.4</v>
      </c>
      <c r="M40" s="169">
        <v>2.7</v>
      </c>
      <c r="N40" s="169">
        <v>3</v>
      </c>
      <c r="O40" s="169">
        <v>2.7</v>
      </c>
      <c r="P40" s="169">
        <v>2.8</v>
      </c>
      <c r="Q40" s="169">
        <v>3.1</v>
      </c>
      <c r="R40" s="169">
        <v>2.8</v>
      </c>
      <c r="S40" s="169">
        <v>2.5</v>
      </c>
      <c r="T40" s="169">
        <v>2.4</v>
      </c>
      <c r="U40" s="169">
        <v>1.9</v>
      </c>
      <c r="V40" s="169">
        <v>1.8</v>
      </c>
      <c r="W40" s="169">
        <v>1.8</v>
      </c>
      <c r="X40" s="169">
        <v>2.1</v>
      </c>
      <c r="Y40" s="169">
        <v>2.1</v>
      </c>
      <c r="Z40" s="169">
        <v>2.1</v>
      </c>
      <c r="AA40" s="169">
        <v>2.2000000000000002</v>
      </c>
      <c r="AB40" s="169">
        <v>2.5</v>
      </c>
      <c r="AC40" s="169">
        <v>2.5</v>
      </c>
      <c r="AD40" s="169">
        <v>3</v>
      </c>
      <c r="AE40" s="169">
        <v>3.3</v>
      </c>
      <c r="AF40" s="169">
        <v>3.8</v>
      </c>
      <c r="AG40" s="169">
        <v>4.4000000000000004</v>
      </c>
      <c r="AH40" s="169">
        <v>4.7</v>
      </c>
      <c r="AI40" s="169">
        <v>5.2</v>
      </c>
      <c r="AJ40" s="169">
        <v>4.5</v>
      </c>
      <c r="AK40" s="169">
        <v>4.0999999999999996</v>
      </c>
      <c r="AL40" s="169">
        <v>3.1</v>
      </c>
      <c r="AM40" s="169">
        <v>3</v>
      </c>
      <c r="AN40" s="169">
        <v>3.2</v>
      </c>
      <c r="AO40" s="169">
        <v>2.9</v>
      </c>
      <c r="AP40" s="169">
        <v>2.2999999999999998</v>
      </c>
      <c r="AQ40" s="169">
        <v>2.2000000000000002</v>
      </c>
      <c r="AR40" s="169">
        <v>1.8</v>
      </c>
      <c r="AS40" s="169">
        <v>1.8</v>
      </c>
      <c r="AT40" s="169">
        <v>1.6</v>
      </c>
      <c r="AU40" s="169">
        <v>1.1000000000000001</v>
      </c>
      <c r="AV40" s="169">
        <v>1.5</v>
      </c>
      <c r="AW40" s="169">
        <v>1.9</v>
      </c>
      <c r="AX40" s="169">
        <v>2.9</v>
      </c>
      <c r="AY40" s="169">
        <v>3.5</v>
      </c>
      <c r="AZ40" s="169">
        <v>3</v>
      </c>
      <c r="BA40" s="169">
        <v>3.4</v>
      </c>
      <c r="BB40" s="169">
        <v>3.7</v>
      </c>
      <c r="BC40" s="169">
        <v>3.4</v>
      </c>
      <c r="BD40" s="169">
        <v>3.2</v>
      </c>
      <c r="BE40" s="169">
        <v>3.1</v>
      </c>
      <c r="BF40" s="169">
        <v>3.1</v>
      </c>
      <c r="BG40" s="169">
        <v>3.1</v>
      </c>
      <c r="BH40" s="169">
        <v>3.2</v>
      </c>
      <c r="BI40" s="169">
        <v>3.3</v>
      </c>
      <c r="BJ40" s="169">
        <v>3.7</v>
      </c>
      <c r="BK40" s="169">
        <v>4</v>
      </c>
      <c r="BL40" s="169">
        <v>4.4000000000000004</v>
      </c>
      <c r="BM40" s="169">
        <v>4</v>
      </c>
      <c r="BN40" s="169">
        <v>4.5</v>
      </c>
      <c r="BO40" s="169">
        <v>4.5</v>
      </c>
      <c r="BP40" s="169">
        <v>4.2</v>
      </c>
      <c r="BQ40" s="169">
        <v>4.4000000000000004</v>
      </c>
      <c r="BR40" s="169">
        <v>4.5</v>
      </c>
      <c r="BS40" s="169">
        <v>5.2</v>
      </c>
      <c r="BT40" s="169">
        <v>5</v>
      </c>
      <c r="BU40" s="169">
        <v>4.8</v>
      </c>
      <c r="BV40" s="169">
        <v>4.2</v>
      </c>
      <c r="BW40" s="169">
        <v>3.6</v>
      </c>
      <c r="BX40" s="169">
        <v>3.4</v>
      </c>
      <c r="BY40" s="169">
        <v>3.5</v>
      </c>
      <c r="BZ40" s="169">
        <v>3</v>
      </c>
      <c r="CA40" s="169">
        <v>2.8</v>
      </c>
      <c r="CB40" s="169">
        <v>2.4</v>
      </c>
      <c r="CC40" s="169">
        <v>2.6</v>
      </c>
      <c r="CD40" s="169">
        <v>2.5</v>
      </c>
      <c r="CE40" s="169">
        <v>2.2000000000000002</v>
      </c>
      <c r="CF40" s="169">
        <v>2.7</v>
      </c>
      <c r="CG40" s="169">
        <v>2.7</v>
      </c>
      <c r="CH40" s="169">
        <v>2.7</v>
      </c>
      <c r="CI40" s="169">
        <v>2.7</v>
      </c>
      <c r="CJ40" s="169">
        <v>2.8</v>
      </c>
      <c r="CK40" s="169">
        <v>2.8</v>
      </c>
      <c r="CL40" s="169">
        <v>2.4</v>
      </c>
      <c r="CM40" s="169">
        <v>2.7</v>
      </c>
      <c r="CN40" s="169">
        <v>2.9</v>
      </c>
      <c r="CO40" s="169">
        <v>2.8</v>
      </c>
      <c r="CP40" s="169">
        <v>2.7</v>
      </c>
      <c r="CQ40" s="169">
        <v>2.7</v>
      </c>
      <c r="CR40" s="169">
        <v>2.2000000000000002</v>
      </c>
      <c r="CS40" s="169">
        <v>2.1</v>
      </c>
      <c r="CT40" s="169">
        <v>2</v>
      </c>
      <c r="CU40" s="169">
        <v>1.9</v>
      </c>
      <c r="CV40" s="169">
        <v>1.7</v>
      </c>
      <c r="CW40" s="169">
        <v>1.6</v>
      </c>
      <c r="CX40" s="169">
        <v>1.8</v>
      </c>
      <c r="CY40" s="169">
        <v>1.5</v>
      </c>
      <c r="CZ40" s="169">
        <v>1.9</v>
      </c>
      <c r="DA40" s="169">
        <v>1.6</v>
      </c>
      <c r="DB40" s="169">
        <v>1.5</v>
      </c>
      <c r="DC40" s="169">
        <v>1.2</v>
      </c>
      <c r="DD40" s="169">
        <v>1.3</v>
      </c>
      <c r="DE40" s="169">
        <v>1</v>
      </c>
      <c r="DF40" s="169">
        <v>0.5</v>
      </c>
      <c r="DG40" s="169">
        <v>0.3</v>
      </c>
      <c r="DH40" s="169">
        <v>0</v>
      </c>
      <c r="DI40" s="169">
        <v>0</v>
      </c>
      <c r="DJ40" s="169">
        <v>-0.1</v>
      </c>
      <c r="DK40" s="169">
        <v>0.1</v>
      </c>
      <c r="DL40" s="169">
        <v>0</v>
      </c>
      <c r="DM40" s="169">
        <v>0.1</v>
      </c>
      <c r="DN40" s="169">
        <v>0</v>
      </c>
      <c r="DO40" s="169">
        <v>-0.1</v>
      </c>
      <c r="DP40" s="169">
        <v>-0.1</v>
      </c>
      <c r="DQ40" s="169">
        <v>0.1</v>
      </c>
      <c r="DR40" s="169">
        <v>0.2</v>
      </c>
      <c r="DS40" s="169">
        <v>0.3</v>
      </c>
      <c r="DT40" s="169">
        <v>0.3</v>
      </c>
      <c r="DU40" s="169">
        <v>0.5</v>
      </c>
      <c r="DV40" s="169">
        <v>0.3</v>
      </c>
      <c r="DW40" s="169">
        <v>0.3</v>
      </c>
      <c r="DX40" s="169">
        <v>0.5</v>
      </c>
      <c r="DY40" s="169">
        <v>0.6</v>
      </c>
      <c r="DZ40" s="169">
        <v>0.6</v>
      </c>
      <c r="EA40" s="169">
        <v>1</v>
      </c>
      <c r="EB40" s="169">
        <v>0.9</v>
      </c>
      <c r="EC40" s="169">
        <v>1.2</v>
      </c>
      <c r="ED40" s="169">
        <v>1.6</v>
      </c>
    </row>
    <row r="41" spans="1:134">
      <c r="A41" s="172" t="s">
        <v>691</v>
      </c>
      <c r="B41" s="176">
        <f t="shared" si="0"/>
        <v>1.7628787878787879</v>
      </c>
      <c r="C41" s="173">
        <v>2.2999999999999998</v>
      </c>
      <c r="D41" s="169">
        <v>2.2000000000000002</v>
      </c>
      <c r="E41" s="169">
        <v>2.1</v>
      </c>
      <c r="F41" s="169">
        <v>2.2999999999999998</v>
      </c>
      <c r="G41" s="169">
        <v>2.4</v>
      </c>
      <c r="H41" s="169">
        <v>2.4</v>
      </c>
      <c r="I41" s="169">
        <v>2.4</v>
      </c>
      <c r="J41" s="169">
        <v>2.4</v>
      </c>
      <c r="K41" s="169">
        <v>2</v>
      </c>
      <c r="L41" s="169">
        <v>1.8</v>
      </c>
      <c r="M41" s="169">
        <v>2</v>
      </c>
      <c r="N41" s="169">
        <v>2.2000000000000002</v>
      </c>
      <c r="O41" s="169">
        <v>2.1</v>
      </c>
      <c r="P41" s="169">
        <v>2.1</v>
      </c>
      <c r="Q41" s="169">
        <v>2.2999999999999998</v>
      </c>
      <c r="R41" s="169">
        <v>2.2000000000000002</v>
      </c>
      <c r="S41" s="169">
        <v>2.1</v>
      </c>
      <c r="T41" s="169">
        <v>2.1</v>
      </c>
      <c r="U41" s="169">
        <v>1.9</v>
      </c>
      <c r="V41" s="169">
        <v>1.9</v>
      </c>
      <c r="W41" s="169">
        <v>2.2000000000000002</v>
      </c>
      <c r="X41" s="169">
        <v>2.6</v>
      </c>
      <c r="Y41" s="169">
        <v>3.1</v>
      </c>
      <c r="Z41" s="169">
        <v>3.2</v>
      </c>
      <c r="AA41" s="169">
        <v>3.4</v>
      </c>
      <c r="AB41" s="169">
        <v>3.5</v>
      </c>
      <c r="AC41" s="169">
        <v>3.7</v>
      </c>
      <c r="AD41" s="169">
        <v>3.6</v>
      </c>
      <c r="AE41" s="169">
        <v>4</v>
      </c>
      <c r="AF41" s="169">
        <v>4.2</v>
      </c>
      <c r="AG41" s="169">
        <v>4.5</v>
      </c>
      <c r="AH41" s="169">
        <v>4.3</v>
      </c>
      <c r="AI41" s="169">
        <v>4.2</v>
      </c>
      <c r="AJ41" s="169">
        <v>3.7</v>
      </c>
      <c r="AK41" s="169">
        <v>2.8</v>
      </c>
      <c r="AL41" s="169">
        <v>2.2000000000000002</v>
      </c>
      <c r="AM41" s="169">
        <v>1.8</v>
      </c>
      <c r="AN41" s="169">
        <v>1.9</v>
      </c>
      <c r="AO41" s="169">
        <v>1.4</v>
      </c>
      <c r="AP41" s="169">
        <v>1.3</v>
      </c>
      <c r="AQ41" s="169">
        <v>0.9</v>
      </c>
      <c r="AR41" s="169">
        <v>0.7</v>
      </c>
      <c r="AS41" s="169">
        <v>0.3</v>
      </c>
      <c r="AT41" s="169">
        <v>0.6</v>
      </c>
      <c r="AU41" s="169">
        <v>0.3</v>
      </c>
      <c r="AV41" s="169">
        <v>0.5</v>
      </c>
      <c r="AW41" s="169">
        <v>1.1000000000000001</v>
      </c>
      <c r="AX41" s="169">
        <v>1.6</v>
      </c>
      <c r="AY41" s="169">
        <v>1.7</v>
      </c>
      <c r="AZ41" s="169">
        <v>1.5</v>
      </c>
      <c r="BA41" s="169">
        <v>2</v>
      </c>
      <c r="BB41" s="169">
        <v>2.1</v>
      </c>
      <c r="BC41" s="169">
        <v>2.1</v>
      </c>
      <c r="BD41" s="169">
        <v>1.9</v>
      </c>
      <c r="BE41" s="169">
        <v>2.1</v>
      </c>
      <c r="BF41" s="169">
        <v>2</v>
      </c>
      <c r="BG41" s="169">
        <v>2.2000000000000002</v>
      </c>
      <c r="BH41" s="169">
        <v>2.2999999999999998</v>
      </c>
      <c r="BI41" s="169">
        <v>2.2999999999999998</v>
      </c>
      <c r="BJ41" s="169">
        <v>2.7</v>
      </c>
      <c r="BK41" s="169">
        <v>2.7</v>
      </c>
      <c r="BL41" s="169">
        <v>2.9</v>
      </c>
      <c r="BM41" s="169">
        <v>3</v>
      </c>
      <c r="BN41" s="169">
        <v>3.2</v>
      </c>
      <c r="BO41" s="169">
        <v>3.2</v>
      </c>
      <c r="BP41" s="169">
        <v>3.1</v>
      </c>
      <c r="BQ41" s="169">
        <v>2.9</v>
      </c>
      <c r="BR41" s="169">
        <v>2.9</v>
      </c>
      <c r="BS41" s="169">
        <v>3.3</v>
      </c>
      <c r="BT41" s="169">
        <v>3.3</v>
      </c>
      <c r="BU41" s="169">
        <v>3.3</v>
      </c>
      <c r="BV41" s="169">
        <v>3</v>
      </c>
      <c r="BW41" s="169">
        <v>2.9</v>
      </c>
      <c r="BX41" s="169">
        <v>2.9</v>
      </c>
      <c r="BY41" s="169">
        <v>2.9</v>
      </c>
      <c r="BZ41" s="169">
        <v>2.7</v>
      </c>
      <c r="CA41" s="169">
        <v>2.5</v>
      </c>
      <c r="CB41" s="169">
        <v>2.5</v>
      </c>
      <c r="CC41" s="169">
        <v>2.5</v>
      </c>
      <c r="CD41" s="169">
        <v>2.7</v>
      </c>
      <c r="CE41" s="169">
        <v>2.7</v>
      </c>
      <c r="CF41" s="169">
        <v>2.6</v>
      </c>
      <c r="CG41" s="169">
        <v>2.2999999999999998</v>
      </c>
      <c r="CH41" s="169">
        <v>2.2999999999999998</v>
      </c>
      <c r="CI41" s="169">
        <v>2.1</v>
      </c>
      <c r="CJ41" s="169">
        <v>2</v>
      </c>
      <c r="CK41" s="169">
        <v>1.9</v>
      </c>
      <c r="CL41" s="169">
        <v>1.4</v>
      </c>
      <c r="CM41" s="169">
        <v>1.6</v>
      </c>
      <c r="CN41" s="169">
        <v>1.8</v>
      </c>
      <c r="CO41" s="169">
        <v>1.7</v>
      </c>
      <c r="CP41" s="169">
        <v>1.5</v>
      </c>
      <c r="CQ41" s="169">
        <v>1.3</v>
      </c>
      <c r="CR41" s="169">
        <v>0.9</v>
      </c>
      <c r="CS41" s="169">
        <v>1</v>
      </c>
      <c r="CT41" s="169">
        <v>1</v>
      </c>
      <c r="CU41" s="169">
        <v>0.9</v>
      </c>
      <c r="CV41" s="169">
        <v>0.8</v>
      </c>
      <c r="CW41" s="169">
        <v>0.6</v>
      </c>
      <c r="CX41" s="169">
        <v>0.8</v>
      </c>
      <c r="CY41" s="169">
        <v>0.6</v>
      </c>
      <c r="CZ41" s="169">
        <v>0.7</v>
      </c>
      <c r="DA41" s="169">
        <v>0.6</v>
      </c>
      <c r="DB41" s="169">
        <v>0.5</v>
      </c>
      <c r="DC41" s="169">
        <v>0.4</v>
      </c>
      <c r="DD41" s="169">
        <v>0.5</v>
      </c>
      <c r="DE41" s="169">
        <v>0.4</v>
      </c>
      <c r="DF41" s="169">
        <v>-0.1</v>
      </c>
      <c r="DG41" s="169">
        <v>-0.4</v>
      </c>
      <c r="DH41" s="169">
        <v>-0.2</v>
      </c>
      <c r="DI41" s="169">
        <v>-0.1</v>
      </c>
      <c r="DJ41" s="169">
        <v>0</v>
      </c>
      <c r="DK41" s="169">
        <v>0.3</v>
      </c>
      <c r="DL41" s="169">
        <v>0.2</v>
      </c>
      <c r="DM41" s="169">
        <v>0.2</v>
      </c>
      <c r="DN41" s="169">
        <v>0.1</v>
      </c>
      <c r="DO41" s="169">
        <v>-0.1</v>
      </c>
      <c r="DP41" s="169">
        <v>0</v>
      </c>
      <c r="DQ41" s="169">
        <v>0.1</v>
      </c>
      <c r="DR41" s="169">
        <v>0.2</v>
      </c>
      <c r="DS41" s="169">
        <v>0.3</v>
      </c>
      <c r="DT41" s="169">
        <v>-0.1</v>
      </c>
      <c r="DU41" s="169">
        <v>0</v>
      </c>
      <c r="DV41" s="169">
        <v>-0.2</v>
      </c>
      <c r="DW41" s="169">
        <v>-0.1</v>
      </c>
      <c r="DX41" s="169">
        <v>0.1</v>
      </c>
      <c r="DY41" s="169">
        <v>0.2</v>
      </c>
      <c r="DZ41" s="169">
        <v>0.3</v>
      </c>
      <c r="EA41" s="169">
        <v>0.5</v>
      </c>
      <c r="EB41" s="169">
        <v>0.6</v>
      </c>
      <c r="EC41" s="169">
        <v>0.7</v>
      </c>
      <c r="ED41" s="169">
        <v>1.2</v>
      </c>
    </row>
    <row r="42" spans="1:134">
      <c r="A42" s="172" t="s">
        <v>692</v>
      </c>
      <c r="B42" s="176">
        <f t="shared" si="0"/>
        <v>5.586363636363636</v>
      </c>
      <c r="C42" s="173">
        <v>1.3</v>
      </c>
      <c r="D42" s="169">
        <v>1.3</v>
      </c>
      <c r="E42" s="169">
        <v>2</v>
      </c>
      <c r="F42" s="169">
        <v>3.3</v>
      </c>
      <c r="G42" s="169">
        <v>4.8</v>
      </c>
      <c r="H42" s="169">
        <v>5.8</v>
      </c>
      <c r="I42" s="169">
        <v>6.3</v>
      </c>
      <c r="J42" s="169">
        <v>7.1</v>
      </c>
      <c r="K42" s="169">
        <v>6.1</v>
      </c>
      <c r="L42" s="169">
        <v>5.8</v>
      </c>
      <c r="M42" s="169">
        <v>6.2</v>
      </c>
      <c r="N42" s="169">
        <v>5.9</v>
      </c>
      <c r="O42" s="169">
        <v>6.3</v>
      </c>
      <c r="P42" s="169">
        <v>6.7</v>
      </c>
      <c r="Q42" s="169">
        <v>4.7</v>
      </c>
      <c r="R42" s="169">
        <v>4.2</v>
      </c>
      <c r="S42" s="169">
        <v>4</v>
      </c>
      <c r="T42" s="169">
        <v>3</v>
      </c>
      <c r="U42" s="169">
        <v>2.6</v>
      </c>
      <c r="V42" s="169">
        <v>1.8</v>
      </c>
      <c r="W42" s="169">
        <v>2.1</v>
      </c>
      <c r="X42" s="169">
        <v>2.2999999999999998</v>
      </c>
      <c r="Y42" s="169">
        <v>2.8</v>
      </c>
      <c r="Z42" s="169">
        <v>3.5</v>
      </c>
      <c r="AA42" s="169">
        <v>3.1</v>
      </c>
      <c r="AB42" s="169">
        <v>4.5</v>
      </c>
      <c r="AC42" s="169">
        <v>6.9</v>
      </c>
      <c r="AD42" s="169">
        <v>10.7</v>
      </c>
      <c r="AE42" s="169">
        <v>11.7</v>
      </c>
      <c r="AF42" s="169">
        <v>12.5</v>
      </c>
      <c r="AG42" s="169">
        <v>13.6</v>
      </c>
      <c r="AH42" s="169">
        <v>15.3</v>
      </c>
      <c r="AI42" s="169">
        <v>15.4</v>
      </c>
      <c r="AJ42" s="169">
        <v>17.899999999999999</v>
      </c>
      <c r="AK42" s="169">
        <v>19.8</v>
      </c>
      <c r="AL42" s="169">
        <v>21</v>
      </c>
      <c r="AM42" s="169">
        <v>21.9</v>
      </c>
      <c r="AN42" s="169">
        <v>21.6</v>
      </c>
      <c r="AO42" s="169">
        <v>19.899999999999999</v>
      </c>
      <c r="AP42" s="169">
        <v>16.3</v>
      </c>
      <c r="AQ42" s="169">
        <v>15.8</v>
      </c>
      <c r="AR42" s="169">
        <v>16.7</v>
      </c>
      <c r="AS42" s="169">
        <v>16.5</v>
      </c>
      <c r="AT42" s="169">
        <v>16</v>
      </c>
      <c r="AU42" s="169">
        <v>15.3</v>
      </c>
      <c r="AV42" s="169">
        <v>13.8</v>
      </c>
      <c r="AW42" s="169">
        <v>12.4</v>
      </c>
      <c r="AX42" s="169">
        <v>11.3</v>
      </c>
      <c r="AY42" s="169">
        <v>10.6</v>
      </c>
      <c r="AZ42" s="169">
        <v>10.7</v>
      </c>
      <c r="BA42" s="169">
        <v>11.6</v>
      </c>
      <c r="BB42" s="169">
        <v>11.1</v>
      </c>
      <c r="BC42" s="169">
        <v>9.9</v>
      </c>
      <c r="BD42" s="169">
        <v>7.6</v>
      </c>
      <c r="BE42" s="169">
        <v>6.2</v>
      </c>
      <c r="BF42" s="169">
        <v>5.9</v>
      </c>
      <c r="BG42" s="169">
        <v>5.0999999999999996</v>
      </c>
      <c r="BH42" s="169">
        <v>4.5999999999999996</v>
      </c>
      <c r="BI42" s="169">
        <v>3.8</v>
      </c>
      <c r="BJ42" s="169">
        <v>3.5</v>
      </c>
      <c r="BK42" s="169">
        <v>2.2000000000000002</v>
      </c>
      <c r="BL42" s="169">
        <v>2.2999999999999998</v>
      </c>
      <c r="BM42" s="169">
        <v>2.2999999999999998</v>
      </c>
      <c r="BN42" s="169">
        <v>3</v>
      </c>
      <c r="BO42" s="169">
        <v>4.3</v>
      </c>
      <c r="BP42" s="169">
        <v>4.8</v>
      </c>
      <c r="BQ42" s="169">
        <v>5.2</v>
      </c>
      <c r="BR42" s="169">
        <v>5</v>
      </c>
      <c r="BS42" s="169">
        <v>5.6</v>
      </c>
      <c r="BT42" s="169">
        <v>5.3</v>
      </c>
      <c r="BU42" s="169">
        <v>5.0999999999999996</v>
      </c>
      <c r="BV42" s="169">
        <v>5.3</v>
      </c>
      <c r="BW42" s="169">
        <v>6.2</v>
      </c>
      <c r="BX42" s="169">
        <v>6.7</v>
      </c>
      <c r="BY42" s="169">
        <v>7.8</v>
      </c>
      <c r="BZ42" s="169">
        <v>7.2</v>
      </c>
      <c r="CA42" s="169">
        <v>6</v>
      </c>
      <c r="CB42" s="169">
        <v>6.9</v>
      </c>
      <c r="CC42" s="169">
        <v>5.4</v>
      </c>
      <c r="CD42" s="169">
        <v>4.5</v>
      </c>
      <c r="CE42" s="169">
        <v>5.3</v>
      </c>
      <c r="CF42" s="169">
        <v>5.0999999999999996</v>
      </c>
      <c r="CG42" s="169">
        <v>6</v>
      </c>
      <c r="CH42" s="169">
        <v>5.0999999999999996</v>
      </c>
      <c r="CI42" s="169">
        <v>6.1</v>
      </c>
      <c r="CJ42" s="169">
        <v>6.2</v>
      </c>
      <c r="CK42" s="169">
        <v>4.5</v>
      </c>
      <c r="CL42" s="169">
        <v>4</v>
      </c>
      <c r="CM42" s="169">
        <v>3.4</v>
      </c>
      <c r="CN42" s="169">
        <v>3.1</v>
      </c>
      <c r="CO42" s="169">
        <v>4.2</v>
      </c>
      <c r="CP42" s="169">
        <v>4.7</v>
      </c>
      <c r="CQ42" s="169">
        <v>3.8</v>
      </c>
      <c r="CR42" s="169">
        <v>3.2</v>
      </c>
      <c r="CS42" s="169">
        <v>3</v>
      </c>
      <c r="CT42" s="169">
        <v>3.7</v>
      </c>
      <c r="CU42" s="169">
        <v>1.5</v>
      </c>
      <c r="CV42" s="169">
        <v>0.8</v>
      </c>
      <c r="CW42" s="169">
        <v>0.9</v>
      </c>
      <c r="CX42" s="169">
        <v>1.3</v>
      </c>
      <c r="CY42" s="169">
        <v>1.1000000000000001</v>
      </c>
      <c r="CZ42" s="169">
        <v>1.3</v>
      </c>
      <c r="DA42" s="169">
        <v>2.2999999999999998</v>
      </c>
      <c r="DB42" s="169">
        <v>2.2999999999999998</v>
      </c>
      <c r="DC42" s="169">
        <v>0.4</v>
      </c>
      <c r="DD42" s="169">
        <v>1</v>
      </c>
      <c r="DE42" s="169">
        <v>-0.6</v>
      </c>
      <c r="DF42" s="169">
        <v>-0.4</v>
      </c>
      <c r="DG42" s="169">
        <v>-0.1</v>
      </c>
      <c r="DH42" s="169">
        <v>-0.8</v>
      </c>
      <c r="DI42" s="169">
        <v>-0.1</v>
      </c>
      <c r="DJ42" s="169">
        <v>-0.3</v>
      </c>
      <c r="DK42" s="169">
        <v>0.3</v>
      </c>
      <c r="DL42" s="169">
        <v>0</v>
      </c>
      <c r="DM42" s="169">
        <v>0.5</v>
      </c>
      <c r="DN42" s="169">
        <v>1.1000000000000001</v>
      </c>
      <c r="DO42" s="169">
        <v>0.9</v>
      </c>
      <c r="DP42" s="169">
        <v>0.4</v>
      </c>
      <c r="DQ42" s="169">
        <v>0.5</v>
      </c>
      <c r="DR42" s="169">
        <v>0.7</v>
      </c>
      <c r="DS42" s="169">
        <v>1.1000000000000001</v>
      </c>
      <c r="DT42" s="169">
        <v>0.9</v>
      </c>
      <c r="DU42" s="169">
        <v>0.3</v>
      </c>
      <c r="DV42" s="169">
        <v>0.4</v>
      </c>
      <c r="DW42" s="169">
        <v>1.5</v>
      </c>
      <c r="DX42" s="169">
        <v>1.6</v>
      </c>
      <c r="DY42" s="169">
        <v>1.1000000000000001</v>
      </c>
      <c r="DZ42" s="169">
        <v>0.7</v>
      </c>
      <c r="EA42" s="169">
        <v>1.1000000000000001</v>
      </c>
      <c r="EB42" s="169">
        <v>0.3</v>
      </c>
      <c r="EC42" s="169">
        <v>0.6</v>
      </c>
      <c r="ED42" s="169">
        <v>-0.1</v>
      </c>
    </row>
    <row r="43" spans="1:134">
      <c r="A43" s="172" t="s">
        <v>693</v>
      </c>
      <c r="B43" s="176">
        <f t="shared" si="0"/>
        <v>2.0621212121212111</v>
      </c>
      <c r="C43" s="173">
        <v>1.8</v>
      </c>
      <c r="D43" s="169">
        <v>2.7</v>
      </c>
      <c r="E43" s="169">
        <v>2.4</v>
      </c>
      <c r="F43" s="169">
        <v>2.9</v>
      </c>
      <c r="G43" s="169">
        <v>2.5</v>
      </c>
      <c r="H43" s="169">
        <v>2.2000000000000002</v>
      </c>
      <c r="I43" s="169">
        <v>2.2999999999999998</v>
      </c>
      <c r="J43" s="169">
        <v>2</v>
      </c>
      <c r="K43" s="169">
        <v>2.9</v>
      </c>
      <c r="L43" s="169">
        <v>2.9</v>
      </c>
      <c r="M43" s="169">
        <v>2.6</v>
      </c>
      <c r="N43" s="169">
        <v>2.2000000000000002</v>
      </c>
      <c r="O43" s="169">
        <v>1.3</v>
      </c>
      <c r="P43" s="169">
        <v>0.8</v>
      </c>
      <c r="Q43" s="169">
        <v>1.3</v>
      </c>
      <c r="R43" s="169">
        <v>0.5</v>
      </c>
      <c r="S43" s="169">
        <v>0.6</v>
      </c>
      <c r="T43" s="169">
        <v>0.6</v>
      </c>
      <c r="U43" s="169">
        <v>0.6</v>
      </c>
      <c r="V43" s="169">
        <v>0.7</v>
      </c>
      <c r="W43" s="169">
        <v>-0.2</v>
      </c>
      <c r="X43" s="169">
        <v>-0.2</v>
      </c>
      <c r="Y43" s="169">
        <v>1</v>
      </c>
      <c r="Z43" s="169">
        <v>2.1</v>
      </c>
      <c r="AA43" s="169">
        <v>2.8</v>
      </c>
      <c r="AB43" s="169">
        <v>3.1</v>
      </c>
      <c r="AC43" s="169">
        <v>2.8</v>
      </c>
      <c r="AD43" s="169">
        <v>2.7</v>
      </c>
      <c r="AE43" s="169">
        <v>2.8</v>
      </c>
      <c r="AF43" s="169">
        <v>3</v>
      </c>
      <c r="AG43" s="169">
        <v>4</v>
      </c>
      <c r="AH43" s="169">
        <v>4</v>
      </c>
      <c r="AI43" s="169">
        <v>4.8</v>
      </c>
      <c r="AJ43" s="169">
        <v>5.0999999999999996</v>
      </c>
      <c r="AK43" s="169">
        <v>3.2</v>
      </c>
      <c r="AL43" s="169">
        <v>2.5</v>
      </c>
      <c r="AM43" s="169">
        <v>2.5</v>
      </c>
      <c r="AN43" s="169">
        <v>2.9</v>
      </c>
      <c r="AO43" s="169">
        <v>2.5</v>
      </c>
      <c r="AP43" s="169">
        <v>3</v>
      </c>
      <c r="AQ43" s="169">
        <v>3</v>
      </c>
      <c r="AR43" s="169">
        <v>3.5</v>
      </c>
      <c r="AS43" s="169">
        <v>2.1</v>
      </c>
      <c r="AT43" s="169">
        <v>1.9</v>
      </c>
      <c r="AU43" s="169">
        <v>1.4</v>
      </c>
      <c r="AV43" s="169">
        <v>0.8</v>
      </c>
      <c r="AW43" s="169">
        <v>1.9</v>
      </c>
      <c r="AX43" s="169">
        <v>2.2999999999999998</v>
      </c>
      <c r="AY43" s="169">
        <v>2.8</v>
      </c>
      <c r="AZ43" s="169">
        <v>3.1</v>
      </c>
      <c r="BA43" s="169">
        <v>3.7</v>
      </c>
      <c r="BB43" s="169">
        <v>3.3</v>
      </c>
      <c r="BC43" s="169">
        <v>2.5</v>
      </c>
      <c r="BD43" s="169">
        <v>1.8</v>
      </c>
      <c r="BE43" s="169">
        <v>1.8</v>
      </c>
      <c r="BF43" s="169">
        <v>1.7</v>
      </c>
      <c r="BG43" s="169">
        <v>1.3</v>
      </c>
      <c r="BH43" s="169">
        <v>1.8</v>
      </c>
      <c r="BI43" s="169">
        <v>1.6</v>
      </c>
      <c r="BJ43" s="169">
        <v>2.7</v>
      </c>
      <c r="BK43" s="169">
        <v>2</v>
      </c>
      <c r="BL43" s="169">
        <v>1.2</v>
      </c>
      <c r="BM43" s="169">
        <v>0.9</v>
      </c>
      <c r="BN43" s="169">
        <v>1.4</v>
      </c>
      <c r="BO43" s="169">
        <v>1.6</v>
      </c>
      <c r="BP43" s="169">
        <v>1.3</v>
      </c>
      <c r="BQ43" s="169">
        <v>1.6</v>
      </c>
      <c r="BR43" s="169">
        <v>1.2</v>
      </c>
      <c r="BS43" s="169">
        <v>1.6</v>
      </c>
      <c r="BT43" s="169">
        <v>1.4</v>
      </c>
      <c r="BU43" s="169">
        <v>1.2</v>
      </c>
      <c r="BV43" s="169">
        <v>-0.1</v>
      </c>
      <c r="BW43" s="169">
        <v>0.2</v>
      </c>
      <c r="BX43" s="169">
        <v>1</v>
      </c>
      <c r="BY43" s="169">
        <v>0.4</v>
      </c>
      <c r="BZ43" s="169">
        <v>-0.1</v>
      </c>
      <c r="CA43" s="169">
        <v>0.2</v>
      </c>
      <c r="CB43" s="169">
        <v>0</v>
      </c>
      <c r="CC43" s="169">
        <v>-0.2</v>
      </c>
      <c r="CD43" s="169">
        <v>0</v>
      </c>
      <c r="CE43" s="169">
        <v>0.1</v>
      </c>
      <c r="CF43" s="169">
        <v>0.7</v>
      </c>
      <c r="CG43" s="169">
        <v>0.7</v>
      </c>
      <c r="CH43" s="169">
        <v>1.2</v>
      </c>
      <c r="CI43" s="169">
        <v>1.2</v>
      </c>
      <c r="CJ43" s="169">
        <v>0.6</v>
      </c>
      <c r="CK43" s="169">
        <v>1.2</v>
      </c>
      <c r="CL43" s="169">
        <v>1.8</v>
      </c>
      <c r="CM43" s="169">
        <v>1.7</v>
      </c>
      <c r="CN43" s="169">
        <v>1.9</v>
      </c>
      <c r="CO43" s="169">
        <v>2.9</v>
      </c>
      <c r="CP43" s="169">
        <v>3.3</v>
      </c>
      <c r="CQ43" s="169">
        <v>2.7</v>
      </c>
      <c r="CR43" s="169">
        <v>2.2000000000000002</v>
      </c>
      <c r="CS43" s="169">
        <v>2.4</v>
      </c>
      <c r="CT43" s="169">
        <v>1.8</v>
      </c>
      <c r="CU43" s="169">
        <v>2.1</v>
      </c>
      <c r="CV43" s="169">
        <v>1.9</v>
      </c>
      <c r="CW43" s="169">
        <v>1.9</v>
      </c>
      <c r="CX43" s="169">
        <v>1.6</v>
      </c>
      <c r="CY43" s="169">
        <v>1.7</v>
      </c>
      <c r="CZ43" s="169">
        <v>1.8</v>
      </c>
      <c r="DA43" s="169">
        <v>2.2000000000000002</v>
      </c>
      <c r="DB43" s="169">
        <v>1.9</v>
      </c>
      <c r="DC43" s="169">
        <v>2</v>
      </c>
      <c r="DD43" s="169">
        <v>2</v>
      </c>
      <c r="DE43" s="169">
        <v>1.9</v>
      </c>
      <c r="DF43" s="169">
        <v>2</v>
      </c>
      <c r="DG43" s="169">
        <v>1.9</v>
      </c>
      <c r="DH43" s="169">
        <v>1.7</v>
      </c>
      <c r="DI43" s="169">
        <v>1.7</v>
      </c>
      <c r="DJ43" s="169">
        <v>1.7</v>
      </c>
      <c r="DK43" s="169">
        <v>1.9</v>
      </c>
      <c r="DL43" s="169">
        <v>2.6</v>
      </c>
      <c r="DM43" s="169">
        <v>1.5</v>
      </c>
      <c r="DN43" s="169">
        <v>1.7</v>
      </c>
      <c r="DO43" s="169">
        <v>1.9</v>
      </c>
      <c r="DP43" s="169">
        <v>2.4</v>
      </c>
      <c r="DQ43" s="169">
        <v>2.7</v>
      </c>
      <c r="DR43" s="169">
        <v>2.4</v>
      </c>
      <c r="DS43" s="169">
        <v>3.1</v>
      </c>
      <c r="DT43" s="169">
        <v>3.3</v>
      </c>
      <c r="DU43" s="169">
        <v>3.6</v>
      </c>
      <c r="DV43" s="169">
        <v>3.5</v>
      </c>
      <c r="DW43" s="169">
        <v>3.7</v>
      </c>
      <c r="DX43" s="169">
        <v>4.0999999999999996</v>
      </c>
      <c r="DY43" s="169">
        <v>5</v>
      </c>
      <c r="DZ43" s="169">
        <v>4.5</v>
      </c>
      <c r="EA43" s="169">
        <v>4.0999999999999996</v>
      </c>
      <c r="EB43" s="169">
        <v>4.0999999999999996</v>
      </c>
      <c r="EC43" s="169">
        <v>3.9</v>
      </c>
      <c r="ED43" s="169">
        <v>3.8</v>
      </c>
    </row>
    <row r="44" spans="1:134">
      <c r="A44" s="172" t="s">
        <v>694</v>
      </c>
      <c r="B44" s="176">
        <f t="shared" si="0"/>
        <v>0.19242424242424244</v>
      </c>
      <c r="C44" s="173">
        <v>1.4</v>
      </c>
      <c r="D44" s="169">
        <v>1.3</v>
      </c>
      <c r="E44" s="169">
        <v>1</v>
      </c>
      <c r="F44" s="169">
        <v>1</v>
      </c>
      <c r="G44" s="169">
        <v>1.2</v>
      </c>
      <c r="H44" s="169">
        <v>1.4</v>
      </c>
      <c r="I44" s="169">
        <v>1.3</v>
      </c>
      <c r="J44" s="169">
        <v>1.3</v>
      </c>
      <c r="K44" s="169">
        <v>0.7</v>
      </c>
      <c r="L44" s="169">
        <v>0.1</v>
      </c>
      <c r="M44" s="169">
        <v>0.3</v>
      </c>
      <c r="N44" s="169">
        <v>0.5</v>
      </c>
      <c r="O44" s="169">
        <v>0</v>
      </c>
      <c r="P44" s="169">
        <v>0.1</v>
      </c>
      <c r="Q44" s="169">
        <v>0.3</v>
      </c>
      <c r="R44" s="169">
        <v>0.6</v>
      </c>
      <c r="S44" s="169">
        <v>0.5</v>
      </c>
      <c r="T44" s="169">
        <v>0.7</v>
      </c>
      <c r="U44" s="169">
        <v>0.7</v>
      </c>
      <c r="V44" s="169">
        <v>0.5</v>
      </c>
      <c r="W44" s="169">
        <v>0.8</v>
      </c>
      <c r="X44" s="169">
        <v>1.3</v>
      </c>
      <c r="Y44" s="169">
        <v>1.8</v>
      </c>
      <c r="Z44" s="169">
        <v>2</v>
      </c>
      <c r="AA44" s="169">
        <v>2.6</v>
      </c>
      <c r="AB44" s="169">
        <v>2.2999999999999998</v>
      </c>
      <c r="AC44" s="169">
        <v>2.5</v>
      </c>
      <c r="AD44" s="169">
        <v>2.2000000000000002</v>
      </c>
      <c r="AE44" s="169">
        <v>2.7</v>
      </c>
      <c r="AF44" s="169">
        <v>2.9</v>
      </c>
      <c r="AG44" s="169">
        <v>3.3</v>
      </c>
      <c r="AH44" s="169">
        <v>3.1</v>
      </c>
      <c r="AI44" s="169">
        <v>2.8</v>
      </c>
      <c r="AJ44" s="169">
        <v>2.6</v>
      </c>
      <c r="AK44" s="169">
        <v>1.2</v>
      </c>
      <c r="AL44" s="169">
        <v>0.3</v>
      </c>
      <c r="AM44" s="169">
        <v>-0.1</v>
      </c>
      <c r="AN44" s="169">
        <v>-0.1</v>
      </c>
      <c r="AO44" s="169">
        <v>-0.7</v>
      </c>
      <c r="AP44" s="169">
        <v>-0.6</v>
      </c>
      <c r="AQ44" s="169">
        <v>-1.2</v>
      </c>
      <c r="AR44" s="169">
        <v>-1.3</v>
      </c>
      <c r="AS44" s="169">
        <v>-1.4</v>
      </c>
      <c r="AT44" s="169">
        <v>-1</v>
      </c>
      <c r="AU44" s="169">
        <v>-1.1000000000000001</v>
      </c>
      <c r="AV44" s="169">
        <v>-1</v>
      </c>
      <c r="AW44" s="169">
        <v>-0.1</v>
      </c>
      <c r="AX44" s="169">
        <v>0.1</v>
      </c>
      <c r="AY44" s="169">
        <v>0.9</v>
      </c>
      <c r="AZ44" s="169">
        <v>0.9</v>
      </c>
      <c r="BA44" s="169">
        <v>1.4</v>
      </c>
      <c r="BB44" s="169">
        <v>1.3</v>
      </c>
      <c r="BC44" s="169">
        <v>1</v>
      </c>
      <c r="BD44" s="169">
        <v>0.5</v>
      </c>
      <c r="BE44" s="169">
        <v>0.4</v>
      </c>
      <c r="BF44" s="169">
        <v>0.2</v>
      </c>
      <c r="BG44" s="169">
        <v>0.2</v>
      </c>
      <c r="BH44" s="169">
        <v>0.2</v>
      </c>
      <c r="BI44" s="169">
        <v>0.2</v>
      </c>
      <c r="BJ44" s="169">
        <v>0.5</v>
      </c>
      <c r="BK44" s="169">
        <v>0</v>
      </c>
      <c r="BL44" s="169">
        <v>0.4</v>
      </c>
      <c r="BM44" s="169">
        <v>0.9</v>
      </c>
      <c r="BN44" s="169">
        <v>0.1</v>
      </c>
      <c r="BO44" s="169">
        <v>0.3</v>
      </c>
      <c r="BP44" s="169">
        <v>0.6</v>
      </c>
      <c r="BQ44" s="169">
        <v>0.2</v>
      </c>
      <c r="BR44" s="169">
        <v>-0.4</v>
      </c>
      <c r="BS44" s="169">
        <v>0.3</v>
      </c>
      <c r="BT44" s="169">
        <v>-0.3</v>
      </c>
      <c r="BU44" s="169">
        <v>-0.7</v>
      </c>
      <c r="BV44" s="169">
        <v>-0.4</v>
      </c>
      <c r="BW44" s="169">
        <v>-0.9</v>
      </c>
      <c r="BX44" s="169">
        <v>-1.1000000000000001</v>
      </c>
      <c r="BY44" s="169">
        <v>-1.1000000000000001</v>
      </c>
      <c r="BZ44" s="169">
        <v>-1.1000000000000001</v>
      </c>
      <c r="CA44" s="169">
        <v>-1.1000000000000001</v>
      </c>
      <c r="CB44" s="169">
        <v>-1.3</v>
      </c>
      <c r="CC44" s="169">
        <v>-0.7</v>
      </c>
      <c r="CD44" s="169">
        <v>-0.4</v>
      </c>
      <c r="CE44" s="169">
        <v>-0.3</v>
      </c>
      <c r="CF44" s="169">
        <v>-0.1</v>
      </c>
      <c r="CG44" s="169">
        <v>-0.1</v>
      </c>
      <c r="CH44" s="169">
        <v>-0.3</v>
      </c>
      <c r="CI44" s="169">
        <v>-0.1</v>
      </c>
      <c r="CJ44" s="169">
        <v>0.1</v>
      </c>
      <c r="CK44" s="169">
        <v>-0.3</v>
      </c>
      <c r="CL44" s="169">
        <v>-0.4</v>
      </c>
      <c r="CM44" s="169">
        <v>-0.2</v>
      </c>
      <c r="CN44" s="169">
        <v>0.2</v>
      </c>
      <c r="CO44" s="169">
        <v>0.5</v>
      </c>
      <c r="CP44" s="169">
        <v>0.4</v>
      </c>
      <c r="CQ44" s="169">
        <v>0.2</v>
      </c>
      <c r="CR44" s="169">
        <v>0</v>
      </c>
      <c r="CS44" s="169">
        <v>0.2</v>
      </c>
      <c r="CT44" s="169">
        <v>0.2</v>
      </c>
      <c r="CU44" s="169">
        <v>0.2</v>
      </c>
      <c r="CV44" s="169">
        <v>-0.2</v>
      </c>
      <c r="CW44" s="169">
        <v>-0.1</v>
      </c>
      <c r="CX44" s="169">
        <v>0.1</v>
      </c>
      <c r="CY44" s="169">
        <v>0.2</v>
      </c>
      <c r="CZ44" s="169">
        <v>-0.1</v>
      </c>
      <c r="DA44" s="169">
        <v>-0.1</v>
      </c>
      <c r="DB44" s="169">
        <v>0</v>
      </c>
      <c r="DC44" s="169">
        <v>0</v>
      </c>
      <c r="DD44" s="169">
        <v>0.1</v>
      </c>
      <c r="DE44" s="169">
        <v>0.1</v>
      </c>
      <c r="DF44" s="169">
        <v>-0.1</v>
      </c>
      <c r="DG44" s="169">
        <v>-0.1</v>
      </c>
      <c r="DH44" s="169">
        <v>-0.4</v>
      </c>
      <c r="DI44" s="169">
        <v>-0.4</v>
      </c>
      <c r="DJ44" s="169">
        <v>-0.9</v>
      </c>
      <c r="DK44" s="169">
        <v>-0.9</v>
      </c>
      <c r="DL44" s="169">
        <v>-0.6</v>
      </c>
      <c r="DM44" s="169">
        <v>-0.8</v>
      </c>
      <c r="DN44" s="169">
        <v>-1.1000000000000001</v>
      </c>
      <c r="DO44" s="169">
        <v>-1.2</v>
      </c>
      <c r="DP44" s="169">
        <v>-1.1000000000000001</v>
      </c>
      <c r="DQ44" s="169">
        <v>-1.2</v>
      </c>
      <c r="DR44" s="169">
        <v>-1.3</v>
      </c>
      <c r="DS44" s="169">
        <v>-1.5</v>
      </c>
      <c r="DT44" s="169">
        <v>-0.9</v>
      </c>
      <c r="DU44" s="169">
        <v>-1</v>
      </c>
      <c r="DV44" s="169">
        <v>-0.5</v>
      </c>
      <c r="DW44" s="169">
        <v>-0.5</v>
      </c>
      <c r="DX44" s="169">
        <v>-0.6</v>
      </c>
      <c r="DY44" s="169">
        <v>-0.5</v>
      </c>
      <c r="DZ44" s="169">
        <v>0</v>
      </c>
      <c r="EA44" s="169">
        <v>-0.3</v>
      </c>
      <c r="EB44" s="169">
        <v>-0.3</v>
      </c>
      <c r="EC44" s="169">
        <v>-0.2</v>
      </c>
      <c r="ED44" s="169">
        <v>-0.2</v>
      </c>
    </row>
    <row r="45" spans="1:134">
      <c r="A45" s="172" t="s">
        <v>695</v>
      </c>
      <c r="B45" s="176">
        <f t="shared" si="0"/>
        <v>6.3694214876033053</v>
      </c>
      <c r="C45" s="174" t="s">
        <v>696</v>
      </c>
      <c r="D45" s="170" t="s">
        <v>696</v>
      </c>
      <c r="E45" s="170" t="s">
        <v>696</v>
      </c>
      <c r="F45" s="170" t="s">
        <v>696</v>
      </c>
      <c r="G45" s="170" t="s">
        <v>696</v>
      </c>
      <c r="H45" s="170" t="s">
        <v>696</v>
      </c>
      <c r="I45" s="170" t="s">
        <v>696</v>
      </c>
      <c r="J45" s="170" t="s">
        <v>696</v>
      </c>
      <c r="K45" s="170" t="s">
        <v>696</v>
      </c>
      <c r="L45" s="170" t="s">
        <v>696</v>
      </c>
      <c r="M45" s="170" t="s">
        <v>696</v>
      </c>
      <c r="N45" s="169">
        <v>6.5</v>
      </c>
      <c r="O45" s="169">
        <v>6</v>
      </c>
      <c r="P45" s="169">
        <v>4.7</v>
      </c>
      <c r="Q45" s="169">
        <v>4.5</v>
      </c>
      <c r="R45" s="169">
        <v>3.1</v>
      </c>
      <c r="S45" s="169">
        <v>2.5</v>
      </c>
      <c r="T45" s="169">
        <v>2.9</v>
      </c>
      <c r="U45" s="169">
        <v>4</v>
      </c>
      <c r="V45" s="169">
        <v>6.1</v>
      </c>
      <c r="W45" s="169">
        <v>7.7</v>
      </c>
      <c r="X45" s="169">
        <v>8.5</v>
      </c>
      <c r="Y45" s="169">
        <v>8.9</v>
      </c>
      <c r="Z45" s="169">
        <v>10.4</v>
      </c>
      <c r="AA45" s="169">
        <v>11.2</v>
      </c>
      <c r="AB45" s="169">
        <v>12.1</v>
      </c>
      <c r="AC45" s="169">
        <v>13.3</v>
      </c>
      <c r="AD45" s="169">
        <v>14.7</v>
      </c>
      <c r="AE45" s="169">
        <v>14.1</v>
      </c>
      <c r="AF45" s="169">
        <v>14.1</v>
      </c>
      <c r="AG45" s="169">
        <v>13</v>
      </c>
      <c r="AH45" s="169">
        <v>10.9</v>
      </c>
      <c r="AI45" s="169">
        <v>10.4</v>
      </c>
      <c r="AJ45" s="169">
        <v>11.5</v>
      </c>
      <c r="AK45" s="169">
        <v>10.3</v>
      </c>
      <c r="AL45" s="169">
        <v>8.1</v>
      </c>
      <c r="AM45" s="169">
        <v>9.6</v>
      </c>
      <c r="AN45" s="169">
        <v>10.4</v>
      </c>
      <c r="AO45" s="169">
        <v>9.1</v>
      </c>
      <c r="AP45" s="169">
        <v>8.3000000000000007</v>
      </c>
      <c r="AQ45" s="169">
        <v>8.5</v>
      </c>
      <c r="AR45" s="169">
        <v>8.6999999999999993</v>
      </c>
      <c r="AS45" s="169">
        <v>8.9</v>
      </c>
      <c r="AT45" s="169">
        <v>8.4</v>
      </c>
      <c r="AU45" s="169">
        <v>7.6</v>
      </c>
      <c r="AV45" s="169">
        <v>5.7</v>
      </c>
      <c r="AW45" s="169">
        <v>6.1</v>
      </c>
      <c r="AX45" s="169">
        <v>6.9</v>
      </c>
      <c r="AY45" s="169">
        <v>5</v>
      </c>
      <c r="AZ45" s="169">
        <v>4</v>
      </c>
      <c r="BA45" s="169">
        <v>4.9000000000000004</v>
      </c>
      <c r="BB45" s="169">
        <v>4.5999999999999996</v>
      </c>
      <c r="BC45" s="169">
        <v>4.4000000000000004</v>
      </c>
      <c r="BD45" s="169">
        <v>4.0999999999999996</v>
      </c>
      <c r="BE45" s="169">
        <v>4.9000000000000004</v>
      </c>
      <c r="BF45" s="169">
        <v>6.5</v>
      </c>
      <c r="BG45" s="169">
        <v>7.6</v>
      </c>
      <c r="BH45" s="169">
        <v>8.6999999999999993</v>
      </c>
      <c r="BI45" s="169">
        <v>9.4</v>
      </c>
      <c r="BJ45" s="169">
        <v>10.199999999999999</v>
      </c>
      <c r="BK45" s="169">
        <v>11.1</v>
      </c>
      <c r="BL45" s="169">
        <v>12.3</v>
      </c>
      <c r="BM45" s="169">
        <v>13.8</v>
      </c>
      <c r="BN45" s="169">
        <v>14.4</v>
      </c>
      <c r="BO45" s="169">
        <v>13.5</v>
      </c>
      <c r="BP45" s="169">
        <v>12.9</v>
      </c>
      <c r="BQ45" s="169">
        <v>12.2</v>
      </c>
      <c r="BR45" s="169">
        <v>10.7</v>
      </c>
      <c r="BS45" s="169">
        <v>9.4</v>
      </c>
      <c r="BT45" s="169">
        <v>8.8000000000000007</v>
      </c>
      <c r="BU45" s="169">
        <v>8.3000000000000007</v>
      </c>
      <c r="BV45" s="169">
        <v>6.9</v>
      </c>
      <c r="BW45" s="169">
        <v>5.5</v>
      </c>
      <c r="BX45" s="169">
        <v>4.8</v>
      </c>
      <c r="BY45" s="169">
        <v>3.2</v>
      </c>
      <c r="BZ45" s="169">
        <v>2.6</v>
      </c>
      <c r="CA45" s="169">
        <v>4.5</v>
      </c>
      <c r="CB45" s="169">
        <v>6</v>
      </c>
      <c r="CC45" s="169">
        <v>6.2</v>
      </c>
      <c r="CD45" s="169">
        <v>7.9</v>
      </c>
      <c r="CE45" s="169">
        <v>10.3</v>
      </c>
      <c r="CF45" s="169">
        <v>12.9</v>
      </c>
      <c r="CG45" s="169">
        <v>12.2</v>
      </c>
      <c r="CH45" s="169">
        <v>12.4</v>
      </c>
      <c r="CI45" s="169">
        <v>12.7</v>
      </c>
      <c r="CJ45" s="169">
        <v>12.4</v>
      </c>
      <c r="CK45" s="169">
        <v>11.2</v>
      </c>
      <c r="CL45" s="169">
        <v>11.5</v>
      </c>
      <c r="CM45" s="169">
        <v>9.5</v>
      </c>
      <c r="CN45" s="169">
        <v>9.6</v>
      </c>
      <c r="CO45" s="169">
        <v>8.6999999999999993</v>
      </c>
      <c r="CP45" s="169">
        <v>7.4</v>
      </c>
      <c r="CQ45" s="169">
        <v>5</v>
      </c>
      <c r="CR45" s="169">
        <v>2.4</v>
      </c>
      <c r="CS45" s="169">
        <v>1.8</v>
      </c>
      <c r="CT45" s="169">
        <v>2.2999999999999998</v>
      </c>
      <c r="CU45" s="169">
        <v>3</v>
      </c>
      <c r="CV45" s="169">
        <v>2.6</v>
      </c>
      <c r="CW45" s="169">
        <v>2.5</v>
      </c>
      <c r="CX45" s="169">
        <v>2.2999999999999998</v>
      </c>
      <c r="CY45" s="169">
        <v>2.5</v>
      </c>
      <c r="CZ45" s="169">
        <v>1.5</v>
      </c>
      <c r="DA45" s="169">
        <v>2.5</v>
      </c>
      <c r="DB45" s="169">
        <v>1.9</v>
      </c>
      <c r="DC45" s="169">
        <v>2.5</v>
      </c>
      <c r="DD45" s="169">
        <v>2</v>
      </c>
      <c r="DE45" s="169">
        <v>2.4</v>
      </c>
      <c r="DF45" s="169">
        <v>1.9</v>
      </c>
      <c r="DG45" s="169">
        <v>0.4</v>
      </c>
      <c r="DH45" s="169">
        <v>0.8</v>
      </c>
      <c r="DI45" s="169">
        <v>1.6</v>
      </c>
      <c r="DJ45" s="169">
        <v>1.6</v>
      </c>
      <c r="DK45" s="169">
        <v>1.3</v>
      </c>
      <c r="DL45" s="169">
        <v>1.9</v>
      </c>
      <c r="DM45" s="169">
        <v>1.2</v>
      </c>
      <c r="DN45" s="169">
        <v>2.2000000000000002</v>
      </c>
      <c r="DO45" s="169">
        <v>1.6</v>
      </c>
      <c r="DP45" s="169">
        <v>1.7</v>
      </c>
      <c r="DQ45" s="169">
        <v>1.6</v>
      </c>
      <c r="DR45" s="169">
        <v>1.8</v>
      </c>
      <c r="DS45" s="169">
        <v>2.7</v>
      </c>
      <c r="DT45" s="169">
        <v>1.9</v>
      </c>
      <c r="DU45" s="169">
        <v>1.1000000000000001</v>
      </c>
      <c r="DV45" s="169">
        <v>0.9</v>
      </c>
      <c r="DW45" s="169">
        <v>0.9</v>
      </c>
      <c r="DX45" s="169">
        <v>0.3</v>
      </c>
      <c r="DY45" s="169">
        <v>1.2</v>
      </c>
      <c r="DZ45" s="169">
        <v>1.4</v>
      </c>
      <c r="EA45" s="169">
        <v>0.7</v>
      </c>
      <c r="EB45" s="169">
        <v>1.6</v>
      </c>
      <c r="EC45" s="169">
        <v>1.7</v>
      </c>
      <c r="ED45" s="169">
        <v>1.7</v>
      </c>
    </row>
    <row r="46" spans="1:134">
      <c r="A46" s="172" t="s">
        <v>697</v>
      </c>
      <c r="B46" s="176">
        <f t="shared" si="0"/>
        <v>8.2312977099236662</v>
      </c>
      <c r="C46" s="173">
        <v>7.6</v>
      </c>
      <c r="D46" s="169">
        <v>7.6</v>
      </c>
      <c r="E46" s="169">
        <v>7.5</v>
      </c>
      <c r="F46" s="169">
        <v>8.5</v>
      </c>
      <c r="G46" s="169">
        <v>9.3000000000000007</v>
      </c>
      <c r="H46" s="169">
        <v>9.8000000000000007</v>
      </c>
      <c r="I46" s="169">
        <v>11.5</v>
      </c>
      <c r="J46" s="169">
        <v>10.1</v>
      </c>
      <c r="K46" s="169">
        <v>10.199999999999999</v>
      </c>
      <c r="L46" s="169">
        <v>9.6999999999999993</v>
      </c>
      <c r="M46" s="169">
        <v>9.8000000000000007</v>
      </c>
      <c r="N46" s="169">
        <v>9.6999999999999993</v>
      </c>
      <c r="O46" s="169">
        <v>9.9</v>
      </c>
      <c r="P46" s="169">
        <v>10.199999999999999</v>
      </c>
      <c r="Q46" s="169">
        <v>10.9</v>
      </c>
      <c r="R46" s="169">
        <v>10.7</v>
      </c>
      <c r="S46" s="169">
        <v>9.1999999999999993</v>
      </c>
      <c r="T46" s="169">
        <v>8.6</v>
      </c>
      <c r="U46" s="169">
        <v>6.9</v>
      </c>
      <c r="V46" s="169">
        <v>7.4</v>
      </c>
      <c r="W46" s="169">
        <v>7.1</v>
      </c>
      <c r="X46" s="169">
        <v>7.7</v>
      </c>
      <c r="Y46" s="169">
        <v>8.4</v>
      </c>
      <c r="Z46" s="169">
        <v>8.4</v>
      </c>
      <c r="AA46" s="169">
        <v>8.1999999999999993</v>
      </c>
      <c r="AB46" s="169">
        <v>9.1</v>
      </c>
      <c r="AC46" s="169">
        <v>9.1999999999999993</v>
      </c>
      <c r="AD46" s="169">
        <v>9.6999999999999993</v>
      </c>
      <c r="AE46" s="169">
        <v>10.8</v>
      </c>
      <c r="AF46" s="169">
        <v>10.6</v>
      </c>
      <c r="AG46" s="169">
        <v>12.1</v>
      </c>
      <c r="AH46" s="169">
        <v>11.8</v>
      </c>
      <c r="AI46" s="169">
        <v>11.1</v>
      </c>
      <c r="AJ46" s="169">
        <v>12</v>
      </c>
      <c r="AK46" s="169">
        <v>10.8</v>
      </c>
      <c r="AL46" s="169">
        <v>10.1</v>
      </c>
      <c r="AM46" s="169">
        <v>9.5</v>
      </c>
      <c r="AN46" s="169">
        <v>7.8</v>
      </c>
      <c r="AO46" s="169">
        <v>7.9</v>
      </c>
      <c r="AP46" s="169">
        <v>6.1</v>
      </c>
      <c r="AQ46" s="169">
        <v>5.2</v>
      </c>
      <c r="AR46" s="169">
        <v>5.7</v>
      </c>
      <c r="AS46" s="169">
        <v>5.4</v>
      </c>
      <c r="AT46" s="169">
        <v>5.3</v>
      </c>
      <c r="AU46" s="169">
        <v>5.3</v>
      </c>
      <c r="AV46" s="169">
        <v>5.0999999999999996</v>
      </c>
      <c r="AW46" s="169">
        <v>5.5</v>
      </c>
      <c r="AX46" s="169">
        <v>6.5</v>
      </c>
      <c r="AY46" s="169">
        <v>8.1999999999999993</v>
      </c>
      <c r="AZ46" s="169">
        <v>10.1</v>
      </c>
      <c r="BA46" s="169">
        <v>9.6</v>
      </c>
      <c r="BB46" s="169">
        <v>10.199999999999999</v>
      </c>
      <c r="BC46" s="169">
        <v>9.1</v>
      </c>
      <c r="BD46" s="169">
        <v>8.4</v>
      </c>
      <c r="BE46" s="169">
        <v>7.6</v>
      </c>
      <c r="BF46" s="169">
        <v>8.3000000000000007</v>
      </c>
      <c r="BG46" s="169">
        <v>9.1999999999999993</v>
      </c>
      <c r="BH46" s="169">
        <v>8.6</v>
      </c>
      <c r="BI46" s="169">
        <v>7.3</v>
      </c>
      <c r="BJ46" s="169">
        <v>6.4</v>
      </c>
      <c r="BK46" s="169">
        <v>4.9000000000000004</v>
      </c>
      <c r="BL46" s="169">
        <v>4.2</v>
      </c>
      <c r="BM46" s="169">
        <v>4</v>
      </c>
      <c r="BN46" s="169">
        <v>4.3</v>
      </c>
      <c r="BO46" s="169">
        <v>7.2</v>
      </c>
      <c r="BP46" s="169">
        <v>6.2</v>
      </c>
      <c r="BQ46" s="169">
        <v>6.3</v>
      </c>
      <c r="BR46" s="169">
        <v>6.7</v>
      </c>
      <c r="BS46" s="169">
        <v>6.1</v>
      </c>
      <c r="BT46" s="169">
        <v>7.7</v>
      </c>
      <c r="BU46" s="169">
        <v>9.5</v>
      </c>
      <c r="BV46" s="169">
        <v>10.4</v>
      </c>
      <c r="BW46" s="169">
        <v>10.6</v>
      </c>
      <c r="BX46" s="169">
        <v>10.5</v>
      </c>
      <c r="BY46" s="169">
        <v>10.5</v>
      </c>
      <c r="BZ46" s="169">
        <v>11.3</v>
      </c>
      <c r="CA46" s="169">
        <v>8.4</v>
      </c>
      <c r="CB46" s="169">
        <v>9</v>
      </c>
      <c r="CC46" s="169">
        <v>9.1999999999999993</v>
      </c>
      <c r="CD46" s="169">
        <v>8.9</v>
      </c>
      <c r="CE46" s="169">
        <v>9.1</v>
      </c>
      <c r="CF46" s="169">
        <v>7.9</v>
      </c>
      <c r="CG46" s="169">
        <v>6.3</v>
      </c>
      <c r="CH46" s="169">
        <v>6.1</v>
      </c>
      <c r="CI46" s="169">
        <v>7.4</v>
      </c>
      <c r="CJ46" s="169">
        <v>7.2</v>
      </c>
      <c r="CK46" s="169">
        <v>7.5</v>
      </c>
      <c r="CL46" s="169">
        <v>6</v>
      </c>
      <c r="CM46" s="169">
        <v>6.3</v>
      </c>
      <c r="CN46" s="169">
        <v>8</v>
      </c>
      <c r="CO46" s="169">
        <v>8.6</v>
      </c>
      <c r="CP46" s="169">
        <v>8</v>
      </c>
      <c r="CQ46" s="169">
        <v>7.9</v>
      </c>
      <c r="CR46" s="169">
        <v>7.7</v>
      </c>
      <c r="CS46" s="169">
        <v>7.3</v>
      </c>
      <c r="CT46" s="169">
        <v>7.4</v>
      </c>
      <c r="CU46" s="169">
        <v>7.8</v>
      </c>
      <c r="CV46" s="169">
        <v>7.9</v>
      </c>
      <c r="CW46" s="169">
        <v>8.5</v>
      </c>
      <c r="CX46" s="169">
        <v>9.4</v>
      </c>
      <c r="CY46" s="169">
        <v>9.4</v>
      </c>
      <c r="CZ46" s="169">
        <v>9.1999999999999993</v>
      </c>
      <c r="DA46" s="169">
        <v>9.4</v>
      </c>
      <c r="DB46" s="169">
        <v>9.8000000000000007</v>
      </c>
      <c r="DC46" s="169">
        <v>9</v>
      </c>
      <c r="DD46" s="169">
        <v>9</v>
      </c>
      <c r="DE46" s="169">
        <v>9.1999999999999993</v>
      </c>
      <c r="DF46" s="169">
        <v>8.1999999999999993</v>
      </c>
      <c r="DG46" s="169">
        <v>7.2</v>
      </c>
      <c r="DH46" s="169">
        <v>7.6</v>
      </c>
      <c r="DI46" s="169">
        <v>7.6</v>
      </c>
      <c r="DJ46" s="169">
        <v>7.9</v>
      </c>
      <c r="DK46" s="169">
        <v>8.3000000000000007</v>
      </c>
      <c r="DL46" s="169">
        <v>7.6</v>
      </c>
      <c r="DM46" s="169">
        <v>7.1</v>
      </c>
      <c r="DN46" s="169">
        <v>7.1</v>
      </c>
      <c r="DO46" s="169">
        <v>7.9</v>
      </c>
      <c r="DP46" s="169">
        <v>7.7</v>
      </c>
      <c r="DQ46" s="169">
        <v>8.1</v>
      </c>
      <c r="DR46" s="169">
        <v>8.8000000000000007</v>
      </c>
      <c r="DS46" s="169">
        <v>9.6</v>
      </c>
      <c r="DT46" s="169">
        <v>8.6999999999999993</v>
      </c>
      <c r="DU46" s="169">
        <v>7.3</v>
      </c>
      <c r="DV46" s="169">
        <v>6.6</v>
      </c>
      <c r="DW46" s="169">
        <v>6.6</v>
      </c>
      <c r="DX46" s="169">
        <v>7</v>
      </c>
      <c r="DY46" s="169">
        <v>8.3000000000000007</v>
      </c>
      <c r="DZ46" s="169">
        <v>7.9</v>
      </c>
      <c r="EA46" s="169">
        <v>7.3</v>
      </c>
      <c r="EB46" s="169">
        <v>7.2</v>
      </c>
      <c r="EC46" s="169">
        <v>7</v>
      </c>
      <c r="ED46" s="170" t="s">
        <v>696</v>
      </c>
    </row>
  </sheetData>
  <autoFilter ref="A10:ED46"/>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46"/>
  <sheetViews>
    <sheetView topLeftCell="A536" workbookViewId="0">
      <selection activeCell="C546" sqref="C546"/>
    </sheetView>
  </sheetViews>
  <sheetFormatPr baseColWidth="10" defaultColWidth="11.42578125" defaultRowHeight="15"/>
  <sheetData>
    <row r="2" spans="1:7" ht="26.25">
      <c r="A2" s="206" t="s">
        <v>755</v>
      </c>
      <c r="B2" s="204" t="s">
        <v>754</v>
      </c>
      <c r="C2" s="204" t="s">
        <v>752</v>
      </c>
      <c r="D2" s="204" t="s">
        <v>753</v>
      </c>
      <c r="E2" s="204" t="s">
        <v>754</v>
      </c>
      <c r="F2" s="204" t="s">
        <v>752</v>
      </c>
      <c r="G2" s="204" t="s">
        <v>753</v>
      </c>
    </row>
    <row r="3" spans="1:7">
      <c r="A3" s="206"/>
    </row>
    <row r="4" spans="1:7">
      <c r="A4" s="204" t="s">
        <v>746</v>
      </c>
      <c r="B4" s="201" t="s">
        <v>747</v>
      </c>
      <c r="C4" s="201" t="s">
        <v>748</v>
      </c>
      <c r="D4" s="201" t="s">
        <v>747</v>
      </c>
      <c r="E4" s="201" t="s">
        <v>747</v>
      </c>
      <c r="F4" s="201" t="s">
        <v>748</v>
      </c>
      <c r="G4" s="201" t="s">
        <v>747</v>
      </c>
    </row>
    <row r="5" spans="1:7">
      <c r="A5" s="205">
        <v>42380</v>
      </c>
      <c r="B5" s="202">
        <v>356.28</v>
      </c>
      <c r="C5" s="202">
        <v>244.09</v>
      </c>
      <c r="D5" s="202">
        <v>320.26</v>
      </c>
      <c r="E5" s="207"/>
      <c r="F5" s="207"/>
      <c r="G5" s="207"/>
    </row>
    <row r="6" spans="1:7">
      <c r="A6" s="205">
        <v>42373</v>
      </c>
      <c r="B6" s="202">
        <v>360.19</v>
      </c>
      <c r="C6" s="202">
        <v>247.68</v>
      </c>
      <c r="D6" s="202">
        <v>327.36</v>
      </c>
      <c r="E6" s="207">
        <f t="shared" ref="E6:E18" si="0">((B6-B5)/B5)</f>
        <v>1.0974514426855353E-2</v>
      </c>
      <c r="F6" s="207">
        <f t="shared" ref="F6:F18" si="1">((C6-C5)/C5)</f>
        <v>1.4707689786554153E-2</v>
      </c>
      <c r="G6" s="207">
        <f t="shared" ref="G6:G18" si="2">((D6-D5)/D5)</f>
        <v>2.2169487291575668E-2</v>
      </c>
    </row>
    <row r="7" spans="1:7">
      <c r="A7" s="205">
        <v>42352</v>
      </c>
      <c r="B7" s="202">
        <v>385.99</v>
      </c>
      <c r="C7" s="202">
        <v>269.63</v>
      </c>
      <c r="D7" s="202">
        <v>329.92</v>
      </c>
      <c r="E7" s="207">
        <f t="shared" si="0"/>
        <v>7.1628862544768065E-2</v>
      </c>
      <c r="F7" s="207">
        <f t="shared" si="1"/>
        <v>8.8622416020671793E-2</v>
      </c>
      <c r="G7" s="207">
        <f t="shared" si="2"/>
        <v>7.8201368523949238E-3</v>
      </c>
    </row>
    <row r="8" spans="1:7">
      <c r="A8" s="205">
        <v>42345</v>
      </c>
      <c r="B8" s="202">
        <v>415.77</v>
      </c>
      <c r="C8" s="202">
        <v>285.32</v>
      </c>
      <c r="D8" s="202">
        <v>332.04</v>
      </c>
      <c r="E8" s="207">
        <f t="shared" si="0"/>
        <v>7.7152257830513674E-2</v>
      </c>
      <c r="F8" s="207">
        <f t="shared" si="1"/>
        <v>5.8190854133442119E-2</v>
      </c>
      <c r="G8" s="207">
        <f t="shared" si="2"/>
        <v>6.4258001939864343E-3</v>
      </c>
    </row>
    <row r="9" spans="1:7">
      <c r="A9" s="205">
        <v>42338</v>
      </c>
      <c r="B9" s="202">
        <v>436.17</v>
      </c>
      <c r="C9" s="202">
        <v>290.37</v>
      </c>
      <c r="D9" s="202">
        <v>330.85</v>
      </c>
      <c r="E9" s="207">
        <f t="shared" si="0"/>
        <v>4.9065589147846249E-2</v>
      </c>
      <c r="F9" s="207">
        <f t="shared" si="1"/>
        <v>1.7699425206785403E-2</v>
      </c>
      <c r="G9" s="207">
        <f t="shared" si="2"/>
        <v>-3.5839055535477581E-3</v>
      </c>
    </row>
    <row r="10" spans="1:7">
      <c r="A10" s="205">
        <v>42331</v>
      </c>
      <c r="B10" s="202">
        <v>436.26</v>
      </c>
      <c r="C10" s="202">
        <v>289.41000000000003</v>
      </c>
      <c r="D10" s="202">
        <v>332.37</v>
      </c>
      <c r="E10" s="207">
        <f t="shared" si="0"/>
        <v>2.0634156406899829E-4</v>
      </c>
      <c r="F10" s="207">
        <f t="shared" si="1"/>
        <v>-3.3061266659778197E-3</v>
      </c>
      <c r="G10" s="207">
        <f t="shared" si="2"/>
        <v>4.5942269910835172E-3</v>
      </c>
    </row>
    <row r="11" spans="1:7">
      <c r="A11" s="205">
        <v>42324</v>
      </c>
      <c r="B11" s="202">
        <v>449.43</v>
      </c>
      <c r="C11" s="202">
        <v>296.36</v>
      </c>
      <c r="D11" s="202">
        <v>331.38</v>
      </c>
      <c r="E11" s="207">
        <f t="shared" si="0"/>
        <v>3.0188419749690588E-2</v>
      </c>
      <c r="F11" s="207">
        <f t="shared" si="1"/>
        <v>2.4014374071386572E-2</v>
      </c>
      <c r="G11" s="207">
        <f t="shared" si="2"/>
        <v>-2.9786081776333878E-3</v>
      </c>
    </row>
    <row r="12" spans="1:7">
      <c r="A12" s="205">
        <v>42317</v>
      </c>
      <c r="B12" s="202">
        <v>455.38</v>
      </c>
      <c r="C12" s="202">
        <v>303.67</v>
      </c>
      <c r="D12" s="202">
        <v>330.94</v>
      </c>
      <c r="E12" s="207">
        <f t="shared" si="0"/>
        <v>1.3238991611596886E-2</v>
      </c>
      <c r="F12" s="207">
        <f t="shared" si="1"/>
        <v>2.4665946821433398E-2</v>
      </c>
      <c r="G12" s="207">
        <f t="shared" si="2"/>
        <v>-1.327780795461397E-3</v>
      </c>
    </row>
    <row r="13" spans="1:7">
      <c r="A13" s="205">
        <v>42310</v>
      </c>
      <c r="B13" s="202">
        <v>437.05</v>
      </c>
      <c r="C13" s="202">
        <v>302.75</v>
      </c>
      <c r="D13" s="202">
        <v>326.02</v>
      </c>
      <c r="E13" s="207">
        <f t="shared" si="0"/>
        <v>-4.0252097149633237E-2</v>
      </c>
      <c r="F13" s="207">
        <f t="shared" si="1"/>
        <v>-3.029604504890229E-3</v>
      </c>
      <c r="G13" s="207">
        <f t="shared" si="2"/>
        <v>-1.4866743216293032E-2</v>
      </c>
    </row>
    <row r="14" spans="1:7">
      <c r="A14" s="205">
        <v>42303</v>
      </c>
      <c r="B14" s="202">
        <v>434.21</v>
      </c>
      <c r="C14" s="202">
        <v>299.57</v>
      </c>
      <c r="D14" s="202">
        <v>322.67</v>
      </c>
      <c r="E14" s="207">
        <f t="shared" si="0"/>
        <v>-6.4981123441254585E-3</v>
      </c>
      <c r="F14" s="207">
        <f t="shared" si="1"/>
        <v>-1.0503715937241972E-2</v>
      </c>
      <c r="G14" s="207">
        <f t="shared" si="2"/>
        <v>-1.027544322434196E-2</v>
      </c>
    </row>
    <row r="15" spans="1:7">
      <c r="A15" s="205">
        <v>42296</v>
      </c>
      <c r="B15" s="202">
        <v>438.88</v>
      </c>
      <c r="C15" s="202">
        <v>299.51</v>
      </c>
      <c r="D15" s="202">
        <v>323.48</v>
      </c>
      <c r="E15" s="207">
        <f t="shared" si="0"/>
        <v>1.0755164551714646E-2</v>
      </c>
      <c r="F15" s="207">
        <f t="shared" si="1"/>
        <v>-2.0028707814534924E-4</v>
      </c>
      <c r="G15" s="207">
        <f t="shared" si="2"/>
        <v>2.510304645613172E-3</v>
      </c>
    </row>
    <row r="16" spans="1:7">
      <c r="A16" s="205">
        <v>42289</v>
      </c>
      <c r="B16" s="202">
        <v>461.98</v>
      </c>
      <c r="C16" s="202">
        <v>308.22000000000003</v>
      </c>
      <c r="D16" s="202">
        <v>319.81</v>
      </c>
      <c r="E16" s="207">
        <f t="shared" si="0"/>
        <v>5.2633977397010624E-2</v>
      </c>
      <c r="F16" s="207">
        <f t="shared" si="1"/>
        <v>2.9080832025642003E-2</v>
      </c>
      <c r="G16" s="207">
        <f t="shared" si="2"/>
        <v>-1.1345369110918806E-2</v>
      </c>
    </row>
    <row r="17" spans="1:7">
      <c r="A17" s="205">
        <v>42282</v>
      </c>
      <c r="B17" s="202">
        <v>448.02</v>
      </c>
      <c r="C17" s="202">
        <v>296.08999999999997</v>
      </c>
      <c r="D17" s="202">
        <v>315.87</v>
      </c>
      <c r="E17" s="207">
        <f t="shared" si="0"/>
        <v>-3.0217758344517155E-2</v>
      </c>
      <c r="F17" s="207">
        <f t="shared" si="1"/>
        <v>-3.935500616442817E-2</v>
      </c>
      <c r="G17" s="207">
        <f t="shared" si="2"/>
        <v>-1.2319814890090984E-2</v>
      </c>
    </row>
    <row r="18" spans="1:7">
      <c r="A18" s="205">
        <v>42275</v>
      </c>
      <c r="B18" s="202">
        <v>454.73</v>
      </c>
      <c r="C18" s="202">
        <v>296.02999999999997</v>
      </c>
      <c r="D18" s="202">
        <v>315.58999999999997</v>
      </c>
      <c r="E18" s="207">
        <f t="shared" si="0"/>
        <v>1.497700995491281E-2</v>
      </c>
      <c r="F18" s="207">
        <f t="shared" si="1"/>
        <v>-2.0264108885812516E-4</v>
      </c>
      <c r="G18" s="207">
        <f t="shared" si="2"/>
        <v>-8.8644062430756187E-4</v>
      </c>
    </row>
    <row r="19" spans="1:7">
      <c r="A19" s="205">
        <v>42268</v>
      </c>
      <c r="B19" s="202">
        <v>449.96</v>
      </c>
      <c r="C19" s="202">
        <v>299.89</v>
      </c>
      <c r="D19" s="202">
        <v>316.23</v>
      </c>
      <c r="E19" s="207">
        <f t="shared" ref="E19:E82" si="3">((B19-B18)/B18)</f>
        <v>-1.0489741165087059E-2</v>
      </c>
      <c r="F19" s="207">
        <f t="shared" ref="F19:F82" si="4">((C19-C18)/C18)</f>
        <v>1.3039218998074567E-2</v>
      </c>
      <c r="G19" s="207">
        <f t="shared" ref="G19:G82" si="5">((D19-D18)/D18)</f>
        <v>2.0279476536013284E-3</v>
      </c>
    </row>
    <row r="20" spans="1:7">
      <c r="A20" s="205">
        <v>42261</v>
      </c>
      <c r="B20" s="202">
        <v>463.46</v>
      </c>
      <c r="C20" s="202">
        <v>308.25</v>
      </c>
      <c r="D20" s="202">
        <v>318.12</v>
      </c>
      <c r="E20" s="207">
        <f t="shared" si="3"/>
        <v>3.0002666903724776E-2</v>
      </c>
      <c r="F20" s="207">
        <f t="shared" si="4"/>
        <v>2.7876888192337235E-2</v>
      </c>
      <c r="G20" s="207">
        <f t="shared" si="5"/>
        <v>5.9766625557347063E-3</v>
      </c>
    </row>
    <row r="21" spans="1:7">
      <c r="A21" s="205">
        <v>42254</v>
      </c>
      <c r="B21" s="202">
        <v>459.43</v>
      </c>
      <c r="C21" s="202">
        <v>313.41000000000003</v>
      </c>
      <c r="D21" s="202">
        <v>320.41000000000003</v>
      </c>
      <c r="E21" s="207">
        <f t="shared" si="3"/>
        <v>-8.6954645492598563E-3</v>
      </c>
      <c r="F21" s="207">
        <f t="shared" si="4"/>
        <v>1.6739659367396676E-2</v>
      </c>
      <c r="G21" s="207">
        <f t="shared" si="5"/>
        <v>7.1985414309066404E-3</v>
      </c>
    </row>
    <row r="22" spans="1:7">
      <c r="A22" s="205">
        <v>42247</v>
      </c>
      <c r="B22" s="202">
        <v>431.16</v>
      </c>
      <c r="C22" s="202">
        <v>299.56</v>
      </c>
      <c r="D22" s="202">
        <v>325.55</v>
      </c>
      <c r="E22" s="207">
        <f t="shared" si="3"/>
        <v>-6.153276886576841E-2</v>
      </c>
      <c r="F22" s="207">
        <f t="shared" si="4"/>
        <v>-4.4191314891037371E-2</v>
      </c>
      <c r="G22" s="207">
        <f t="shared" si="5"/>
        <v>1.6041946256358994E-2</v>
      </c>
    </row>
    <row r="23" spans="1:7">
      <c r="A23" s="205">
        <v>42240</v>
      </c>
      <c r="B23" s="202">
        <v>455.79</v>
      </c>
      <c r="C23" s="202">
        <v>322.12</v>
      </c>
      <c r="D23" s="202">
        <v>328.97</v>
      </c>
      <c r="E23" s="207">
        <f t="shared" si="3"/>
        <v>5.7124965210130794E-2</v>
      </c>
      <c r="F23" s="207">
        <f t="shared" si="4"/>
        <v>7.5310455334490586E-2</v>
      </c>
      <c r="G23" s="207">
        <f t="shared" si="5"/>
        <v>1.0505298725234268E-2</v>
      </c>
    </row>
    <row r="24" spans="1:7">
      <c r="A24" s="205">
        <v>42233</v>
      </c>
      <c r="B24" s="202">
        <v>462.98</v>
      </c>
      <c r="C24" s="202">
        <v>331.99</v>
      </c>
      <c r="D24" s="202">
        <v>332.98</v>
      </c>
      <c r="E24" s="207">
        <f t="shared" si="3"/>
        <v>1.5774808574124041E-2</v>
      </c>
      <c r="F24" s="207">
        <f t="shared" si="4"/>
        <v>3.0640754998137353E-2</v>
      </c>
      <c r="G24" s="207">
        <f t="shared" si="5"/>
        <v>1.2189561358178528E-2</v>
      </c>
    </row>
    <row r="25" spans="1:7">
      <c r="A25" s="205">
        <v>42226</v>
      </c>
      <c r="B25" s="202">
        <v>466.24</v>
      </c>
      <c r="C25" s="202">
        <v>344.46</v>
      </c>
      <c r="D25" s="202">
        <v>334.81</v>
      </c>
      <c r="E25" s="207">
        <f t="shared" si="3"/>
        <v>7.0413408786556457E-3</v>
      </c>
      <c r="F25" s="207">
        <f t="shared" si="4"/>
        <v>3.7561372330491789E-2</v>
      </c>
      <c r="G25" s="207">
        <f t="shared" si="5"/>
        <v>5.4958255751095678E-3</v>
      </c>
    </row>
    <row r="26" spans="1:7">
      <c r="A26" s="205">
        <v>42219</v>
      </c>
      <c r="B26" s="202">
        <v>473.28</v>
      </c>
      <c r="C26" s="202">
        <v>360.94</v>
      </c>
      <c r="D26" s="202">
        <v>337.95</v>
      </c>
      <c r="E26" s="207">
        <f t="shared" si="3"/>
        <v>1.5099519560741171E-2</v>
      </c>
      <c r="F26" s="207">
        <f t="shared" si="4"/>
        <v>4.784300063868089E-2</v>
      </c>
      <c r="G26" s="207">
        <f t="shared" si="5"/>
        <v>9.3784534512110947E-3</v>
      </c>
    </row>
    <row r="27" spans="1:7">
      <c r="A27" s="205">
        <v>42212</v>
      </c>
      <c r="B27" s="202">
        <v>488.78</v>
      </c>
      <c r="C27" s="202">
        <v>373.18</v>
      </c>
      <c r="D27" s="202">
        <v>338.33</v>
      </c>
      <c r="E27" s="207">
        <f t="shared" si="3"/>
        <v>3.2750169033130494E-2</v>
      </c>
      <c r="F27" s="207">
        <f t="shared" si="4"/>
        <v>3.3911453427162432E-2</v>
      </c>
      <c r="G27" s="207">
        <f t="shared" si="5"/>
        <v>1.1244266903387941E-3</v>
      </c>
    </row>
    <row r="28" spans="1:7">
      <c r="A28" s="205">
        <v>42205</v>
      </c>
      <c r="B28" s="202">
        <v>500.54</v>
      </c>
      <c r="C28" s="202">
        <v>378.25</v>
      </c>
      <c r="D28" s="202">
        <v>337.45</v>
      </c>
      <c r="E28" s="207">
        <f t="shared" si="3"/>
        <v>2.4059904251401549E-2</v>
      </c>
      <c r="F28" s="207">
        <f t="shared" si="4"/>
        <v>1.3585937081301231E-2</v>
      </c>
      <c r="G28" s="207">
        <f t="shared" si="5"/>
        <v>-2.601010847397498E-3</v>
      </c>
    </row>
    <row r="29" spans="1:7">
      <c r="A29" s="205">
        <v>42198</v>
      </c>
      <c r="B29" s="202">
        <v>500.05</v>
      </c>
      <c r="C29" s="202">
        <v>386.73</v>
      </c>
      <c r="D29" s="202">
        <v>335.13</v>
      </c>
      <c r="E29" s="207">
        <f t="shared" si="3"/>
        <v>-9.7894274183883212E-4</v>
      </c>
      <c r="F29" s="207">
        <f t="shared" si="4"/>
        <v>2.2419035029742282E-2</v>
      </c>
      <c r="G29" s="207">
        <f t="shared" si="5"/>
        <v>-6.8750926063120259E-3</v>
      </c>
    </row>
    <row r="30" spans="1:7">
      <c r="A30" s="205">
        <v>42191</v>
      </c>
      <c r="B30" s="202">
        <v>522.54999999999995</v>
      </c>
      <c r="C30" s="202">
        <v>392.02</v>
      </c>
      <c r="D30" s="202">
        <v>332.23</v>
      </c>
      <c r="E30" s="207">
        <f t="shared" si="3"/>
        <v>4.4995500449954887E-2</v>
      </c>
      <c r="F30" s="207">
        <f t="shared" si="4"/>
        <v>1.3678793990639369E-2</v>
      </c>
      <c r="G30" s="207">
        <f t="shared" si="5"/>
        <v>-8.653358398233453E-3</v>
      </c>
    </row>
    <row r="31" spans="1:7">
      <c r="A31" s="205">
        <v>42184</v>
      </c>
      <c r="B31" s="202">
        <v>525.37</v>
      </c>
      <c r="C31" s="202">
        <v>393.68</v>
      </c>
      <c r="D31" s="202">
        <v>333.17</v>
      </c>
      <c r="E31" s="207">
        <f t="shared" si="3"/>
        <v>5.3966127643288687E-3</v>
      </c>
      <c r="F31" s="207">
        <f t="shared" si="4"/>
        <v>4.2344778327636987E-3</v>
      </c>
      <c r="G31" s="207">
        <f t="shared" si="5"/>
        <v>2.8293651988080476E-3</v>
      </c>
    </row>
    <row r="32" spans="1:7">
      <c r="A32" s="205">
        <v>42177</v>
      </c>
      <c r="B32" s="202">
        <v>525.80999999999995</v>
      </c>
      <c r="C32" s="202">
        <v>392.85</v>
      </c>
      <c r="D32" s="202">
        <v>337.64</v>
      </c>
      <c r="E32" s="207">
        <f t="shared" si="3"/>
        <v>8.3750499647855959E-4</v>
      </c>
      <c r="F32" s="207">
        <f t="shared" si="4"/>
        <v>-2.1083113188375942E-3</v>
      </c>
      <c r="G32" s="207">
        <f t="shared" si="5"/>
        <v>1.3416574121319358E-2</v>
      </c>
    </row>
    <row r="33" spans="1:7">
      <c r="A33" s="205">
        <v>42170</v>
      </c>
      <c r="B33" s="202">
        <v>531.74</v>
      </c>
      <c r="C33" s="202">
        <v>398.62</v>
      </c>
      <c r="D33" s="202">
        <v>340.98</v>
      </c>
      <c r="E33" s="207">
        <f t="shared" si="3"/>
        <v>1.1277838002320352E-2</v>
      </c>
      <c r="F33" s="207">
        <f t="shared" si="4"/>
        <v>1.468753977345038E-2</v>
      </c>
      <c r="G33" s="207">
        <f t="shared" si="5"/>
        <v>9.8921928681436795E-3</v>
      </c>
    </row>
    <row r="34" spans="1:7">
      <c r="A34" s="205">
        <v>42163</v>
      </c>
      <c r="B34" s="202">
        <v>532.4</v>
      </c>
      <c r="C34" s="202">
        <v>399.75</v>
      </c>
      <c r="D34" s="202">
        <v>346.31</v>
      </c>
      <c r="E34" s="207">
        <f t="shared" si="3"/>
        <v>1.2412081092262536E-3</v>
      </c>
      <c r="F34" s="207">
        <f t="shared" si="4"/>
        <v>2.8347799909688312E-3</v>
      </c>
      <c r="G34" s="207">
        <f t="shared" si="5"/>
        <v>1.5631415332277507E-2</v>
      </c>
    </row>
    <row r="35" spans="1:7">
      <c r="A35" s="205">
        <v>42156</v>
      </c>
      <c r="B35" s="202">
        <v>543.54</v>
      </c>
      <c r="C35" s="202">
        <v>400.75</v>
      </c>
      <c r="D35" s="202">
        <v>351.08</v>
      </c>
      <c r="E35" s="207">
        <f t="shared" si="3"/>
        <v>2.0924117205108915E-2</v>
      </c>
      <c r="F35" s="207">
        <f t="shared" si="4"/>
        <v>2.5015634771732333E-3</v>
      </c>
      <c r="G35" s="207">
        <f t="shared" si="5"/>
        <v>1.3773786491871392E-2</v>
      </c>
    </row>
    <row r="36" spans="1:7">
      <c r="A36" s="205">
        <v>42149</v>
      </c>
      <c r="B36" s="202">
        <v>543.52</v>
      </c>
      <c r="C36" s="202">
        <v>405.87</v>
      </c>
      <c r="D36" s="202">
        <v>354.19</v>
      </c>
      <c r="E36" s="207">
        <f t="shared" si="3"/>
        <v>-3.6795819994815121E-5</v>
      </c>
      <c r="F36" s="207">
        <f t="shared" si="4"/>
        <v>1.2776044915782919E-2</v>
      </c>
      <c r="G36" s="207">
        <f t="shared" si="5"/>
        <v>8.858379856443015E-3</v>
      </c>
    </row>
    <row r="37" spans="1:7">
      <c r="A37" s="205">
        <v>42142</v>
      </c>
      <c r="B37" s="202">
        <v>542.53</v>
      </c>
      <c r="C37" s="202">
        <v>411.53</v>
      </c>
      <c r="D37" s="202">
        <v>356.17</v>
      </c>
      <c r="E37" s="207">
        <f t="shared" si="3"/>
        <v>-1.8214601118634256E-3</v>
      </c>
      <c r="F37" s="207">
        <f t="shared" si="4"/>
        <v>1.3945351959987109E-2</v>
      </c>
      <c r="G37" s="207">
        <f t="shared" si="5"/>
        <v>5.5902199384511653E-3</v>
      </c>
    </row>
    <row r="38" spans="1:7">
      <c r="A38" s="205">
        <v>42135</v>
      </c>
      <c r="B38" s="202">
        <v>550.73</v>
      </c>
      <c r="C38" s="202">
        <v>409.77</v>
      </c>
      <c r="D38" s="202">
        <v>357.65</v>
      </c>
      <c r="E38" s="207">
        <f t="shared" si="3"/>
        <v>1.5114371555490103E-2</v>
      </c>
      <c r="F38" s="207">
        <f t="shared" si="4"/>
        <v>-4.2767234466502832E-3</v>
      </c>
      <c r="G38" s="207">
        <f t="shared" si="5"/>
        <v>4.155319089198869E-3</v>
      </c>
    </row>
    <row r="39" spans="1:7">
      <c r="A39" s="205">
        <v>42128</v>
      </c>
      <c r="B39" s="202">
        <v>521.82000000000005</v>
      </c>
      <c r="C39" s="202">
        <v>419.47</v>
      </c>
      <c r="D39" s="202">
        <v>361.18</v>
      </c>
      <c r="E39" s="207">
        <f t="shared" si="3"/>
        <v>-5.2493962558785551E-2</v>
      </c>
      <c r="F39" s="207">
        <f t="shared" si="4"/>
        <v>2.3671815896722664E-2</v>
      </c>
      <c r="G39" s="207">
        <f t="shared" si="5"/>
        <v>9.8699846218370749E-3</v>
      </c>
    </row>
    <row r="40" spans="1:7">
      <c r="A40" s="205">
        <v>42121</v>
      </c>
      <c r="B40" s="202">
        <v>535.39</v>
      </c>
      <c r="C40" s="202">
        <v>407.77</v>
      </c>
      <c r="D40" s="202">
        <v>362.84</v>
      </c>
      <c r="E40" s="207">
        <f t="shared" si="3"/>
        <v>2.6005135870606599E-2</v>
      </c>
      <c r="F40" s="207">
        <f t="shared" si="4"/>
        <v>-2.7892340334231398E-2</v>
      </c>
      <c r="G40" s="207">
        <f t="shared" si="5"/>
        <v>4.5960462927071488E-3</v>
      </c>
    </row>
    <row r="41" spans="1:7">
      <c r="A41" s="205">
        <v>42114</v>
      </c>
      <c r="B41" s="202">
        <v>531.48</v>
      </c>
      <c r="C41" s="202">
        <v>397.73</v>
      </c>
      <c r="D41" s="202">
        <v>364.78</v>
      </c>
      <c r="E41" s="207">
        <f t="shared" si="3"/>
        <v>-7.3030874689478109E-3</v>
      </c>
      <c r="F41" s="207">
        <f t="shared" si="4"/>
        <v>-2.4621723030139452E-2</v>
      </c>
      <c r="G41" s="207">
        <f t="shared" si="5"/>
        <v>5.3467092933524359E-3</v>
      </c>
    </row>
    <row r="42" spans="1:7">
      <c r="A42" s="205">
        <v>42107</v>
      </c>
      <c r="B42" s="202">
        <v>511.94</v>
      </c>
      <c r="C42" s="202">
        <v>378.55</v>
      </c>
      <c r="D42" s="202">
        <v>366.29</v>
      </c>
      <c r="E42" s="207">
        <f t="shared" si="3"/>
        <v>-3.6765259275984084E-2</v>
      </c>
      <c r="F42" s="207">
        <f t="shared" si="4"/>
        <v>-4.8223669323410372E-2</v>
      </c>
      <c r="G42" s="207">
        <f t="shared" si="5"/>
        <v>4.1394813312134651E-3</v>
      </c>
    </row>
    <row r="43" spans="1:7">
      <c r="A43" s="205">
        <v>42093</v>
      </c>
      <c r="B43" s="202">
        <v>507.53</v>
      </c>
      <c r="C43" s="202">
        <v>379.42</v>
      </c>
      <c r="D43" s="202">
        <v>365.53</v>
      </c>
      <c r="E43" s="207">
        <f t="shared" si="3"/>
        <v>-8.6142907371958132E-3</v>
      </c>
      <c r="F43" s="207">
        <f t="shared" si="4"/>
        <v>2.2982432967903962E-3</v>
      </c>
      <c r="G43" s="207">
        <f t="shared" si="5"/>
        <v>-2.0748587185018636E-3</v>
      </c>
    </row>
    <row r="44" spans="1:7">
      <c r="A44" s="205">
        <v>42086</v>
      </c>
      <c r="B44" s="202">
        <v>507.44</v>
      </c>
      <c r="C44" s="202">
        <v>380.24</v>
      </c>
      <c r="D44" s="202">
        <v>361.29</v>
      </c>
      <c r="E44" s="207">
        <f t="shared" si="3"/>
        <v>-1.7732941895055464E-4</v>
      </c>
      <c r="F44" s="207">
        <f t="shared" si="4"/>
        <v>2.1611934004533056E-3</v>
      </c>
      <c r="G44" s="207">
        <f t="shared" si="5"/>
        <v>-1.1599595108472499E-2</v>
      </c>
    </row>
    <row r="45" spans="1:7">
      <c r="A45" s="205">
        <v>42079</v>
      </c>
      <c r="B45" s="202">
        <v>527.79999999999995</v>
      </c>
      <c r="C45" s="202">
        <v>384.38</v>
      </c>
      <c r="D45" s="202">
        <v>356.43</v>
      </c>
      <c r="E45" s="207">
        <f t="shared" si="3"/>
        <v>4.0122970203373715E-2</v>
      </c>
      <c r="F45" s="207">
        <f t="shared" si="4"/>
        <v>1.0887860298758642E-2</v>
      </c>
      <c r="G45" s="207">
        <f t="shared" si="5"/>
        <v>-1.3451797724819433E-2</v>
      </c>
    </row>
    <row r="46" spans="1:7">
      <c r="A46" s="205">
        <v>42072</v>
      </c>
      <c r="B46" s="202">
        <v>531.61</v>
      </c>
      <c r="C46" s="202">
        <v>379.42</v>
      </c>
      <c r="D46" s="202">
        <v>349.98</v>
      </c>
      <c r="E46" s="207">
        <f t="shared" si="3"/>
        <v>7.2186434255400896E-3</v>
      </c>
      <c r="F46" s="207">
        <f t="shared" si="4"/>
        <v>-1.2903897185077215E-2</v>
      </c>
      <c r="G46" s="207">
        <f t="shared" si="5"/>
        <v>-1.8096119855231008E-2</v>
      </c>
    </row>
    <row r="47" spans="1:7">
      <c r="A47" s="205">
        <v>42065</v>
      </c>
      <c r="B47" s="202">
        <v>525.14</v>
      </c>
      <c r="C47" s="202">
        <v>381.8</v>
      </c>
      <c r="D47" s="202">
        <v>344.31</v>
      </c>
      <c r="E47" s="207">
        <f t="shared" si="3"/>
        <v>-1.2170576174263139E-2</v>
      </c>
      <c r="F47" s="207">
        <f t="shared" si="4"/>
        <v>6.2727320647303656E-3</v>
      </c>
      <c r="G47" s="207">
        <f t="shared" si="5"/>
        <v>-1.6200925767186743E-2</v>
      </c>
    </row>
    <row r="48" spans="1:7">
      <c r="A48" s="205">
        <v>42058</v>
      </c>
      <c r="B48" s="202">
        <v>525.24</v>
      </c>
      <c r="C48" s="202">
        <v>376.6</v>
      </c>
      <c r="D48" s="202">
        <v>344.01</v>
      </c>
      <c r="E48" s="207">
        <f t="shared" si="3"/>
        <v>1.9042541036680264E-4</v>
      </c>
      <c r="F48" s="207">
        <f t="shared" si="4"/>
        <v>-1.3619696176008351E-2</v>
      </c>
      <c r="G48" s="207">
        <f t="shared" si="5"/>
        <v>-8.7130783305745222E-4</v>
      </c>
    </row>
    <row r="49" spans="1:7">
      <c r="A49" s="205">
        <v>42051</v>
      </c>
      <c r="B49" s="202">
        <v>512.88</v>
      </c>
      <c r="C49" s="202">
        <v>368.81</v>
      </c>
      <c r="D49" s="202">
        <v>348.69</v>
      </c>
      <c r="E49" s="207">
        <f t="shared" si="3"/>
        <v>-2.3532099611606148E-2</v>
      </c>
      <c r="F49" s="207">
        <f t="shared" si="4"/>
        <v>-2.0685077004779659E-2</v>
      </c>
      <c r="G49" s="207">
        <f t="shared" si="5"/>
        <v>1.3604255690241584E-2</v>
      </c>
    </row>
    <row r="50" spans="1:7">
      <c r="A50" s="205">
        <v>42044</v>
      </c>
      <c r="B50" s="202">
        <v>496.51</v>
      </c>
      <c r="C50" s="202">
        <v>355.71</v>
      </c>
      <c r="D50" s="202">
        <v>353.6</v>
      </c>
      <c r="E50" s="207">
        <f t="shared" si="3"/>
        <v>-3.1917797535485889E-2</v>
      </c>
      <c r="F50" s="207">
        <f t="shared" si="4"/>
        <v>-3.5519644261272805E-2</v>
      </c>
      <c r="G50" s="207">
        <f t="shared" si="5"/>
        <v>1.4081275631649962E-2</v>
      </c>
    </row>
    <row r="51" spans="1:7">
      <c r="A51" s="205">
        <v>42037</v>
      </c>
      <c r="B51" s="202">
        <v>458.17</v>
      </c>
      <c r="C51" s="202">
        <v>348.28</v>
      </c>
      <c r="D51" s="202">
        <v>359.25</v>
      </c>
      <c r="E51" s="207">
        <f t="shared" si="3"/>
        <v>-7.721898854000922E-2</v>
      </c>
      <c r="F51" s="207">
        <f t="shared" si="4"/>
        <v>-2.0887801861066618E-2</v>
      </c>
      <c r="G51" s="207">
        <f t="shared" si="5"/>
        <v>1.5978506787330253E-2</v>
      </c>
    </row>
    <row r="52" spans="1:7">
      <c r="A52" s="205">
        <v>42030</v>
      </c>
      <c r="B52" s="202">
        <v>448.55</v>
      </c>
      <c r="C52" s="202">
        <v>331</v>
      </c>
      <c r="D52" s="202">
        <v>362.29</v>
      </c>
      <c r="E52" s="207">
        <f t="shared" si="3"/>
        <v>-2.0996573324311946E-2</v>
      </c>
      <c r="F52" s="207">
        <f t="shared" si="4"/>
        <v>-4.9615252096014625E-2</v>
      </c>
      <c r="G52" s="207">
        <f t="shared" si="5"/>
        <v>8.46207376478781E-3</v>
      </c>
    </row>
    <row r="53" spans="1:7">
      <c r="A53" s="205">
        <v>42023</v>
      </c>
      <c r="B53" s="202">
        <v>439.19</v>
      </c>
      <c r="C53" s="202">
        <v>332.12</v>
      </c>
      <c r="D53" s="202">
        <v>365.85</v>
      </c>
      <c r="E53" s="207">
        <f t="shared" si="3"/>
        <v>-2.0867238880838287E-2</v>
      </c>
      <c r="F53" s="207">
        <f t="shared" si="4"/>
        <v>3.3836858006042435E-3</v>
      </c>
      <c r="G53" s="207">
        <f t="shared" si="5"/>
        <v>9.8263821800215357E-3</v>
      </c>
    </row>
    <row r="54" spans="1:7">
      <c r="A54" s="205">
        <v>42016</v>
      </c>
      <c r="B54" s="202">
        <v>457.17</v>
      </c>
      <c r="C54" s="202">
        <v>340.46</v>
      </c>
      <c r="D54" s="202">
        <v>376.73</v>
      </c>
      <c r="E54" s="207">
        <f t="shared" si="3"/>
        <v>4.0939001343382179E-2</v>
      </c>
      <c r="F54" s="207">
        <f t="shared" si="4"/>
        <v>2.5111405516078451E-2</v>
      </c>
      <c r="G54" s="207">
        <f t="shared" si="5"/>
        <v>2.9738964056307216E-2</v>
      </c>
    </row>
    <row r="55" spans="1:7">
      <c r="A55" s="205">
        <v>42009</v>
      </c>
      <c r="B55" s="202">
        <v>489.66</v>
      </c>
      <c r="C55" s="202">
        <v>360.86</v>
      </c>
      <c r="D55" s="202">
        <v>386.53</v>
      </c>
      <c r="E55" s="207">
        <f t="shared" si="3"/>
        <v>7.1067655357963139E-2</v>
      </c>
      <c r="F55" s="207">
        <f t="shared" si="4"/>
        <v>5.9918933208012795E-2</v>
      </c>
      <c r="G55" s="207">
        <f t="shared" si="5"/>
        <v>2.6013325193109001E-2</v>
      </c>
    </row>
    <row r="56" spans="1:7">
      <c r="A56" s="205">
        <v>41988</v>
      </c>
      <c r="B56" s="202">
        <v>518.39</v>
      </c>
      <c r="C56" s="202">
        <v>395.09</v>
      </c>
      <c r="D56" s="202">
        <v>408.28</v>
      </c>
      <c r="E56" s="207">
        <f t="shared" si="3"/>
        <v>5.867336519217408E-2</v>
      </c>
      <c r="F56" s="207">
        <f t="shared" si="4"/>
        <v>9.4856731142271125E-2</v>
      </c>
      <c r="G56" s="207">
        <f t="shared" si="5"/>
        <v>5.6269888495071536E-2</v>
      </c>
    </row>
    <row r="57" spans="1:7">
      <c r="A57" s="205">
        <v>41981</v>
      </c>
      <c r="B57" s="202">
        <v>542.78</v>
      </c>
      <c r="C57" s="202">
        <v>417.25</v>
      </c>
      <c r="D57" s="202">
        <v>417.18</v>
      </c>
      <c r="E57" s="207">
        <f t="shared" si="3"/>
        <v>4.7049518702135432E-2</v>
      </c>
      <c r="F57" s="207">
        <f t="shared" si="4"/>
        <v>5.6088486167708687E-2</v>
      </c>
      <c r="G57" s="207">
        <f t="shared" si="5"/>
        <v>2.1798765553051911E-2</v>
      </c>
    </row>
    <row r="58" spans="1:7">
      <c r="A58" s="205">
        <v>41974</v>
      </c>
      <c r="B58" s="202">
        <v>571.1</v>
      </c>
      <c r="C58" s="202">
        <v>432.12</v>
      </c>
      <c r="D58" s="202">
        <v>424</v>
      </c>
      <c r="E58" s="207">
        <f t="shared" si="3"/>
        <v>5.21758355134678E-2</v>
      </c>
      <c r="F58" s="207">
        <f t="shared" si="4"/>
        <v>3.5638106650689047E-2</v>
      </c>
      <c r="G58" s="207">
        <f t="shared" si="5"/>
        <v>1.6347859437173387E-2</v>
      </c>
    </row>
    <row r="59" spans="1:7">
      <c r="A59" s="205">
        <v>41967</v>
      </c>
      <c r="B59" s="202">
        <v>580.42999999999995</v>
      </c>
      <c r="C59" s="202">
        <v>441.94</v>
      </c>
      <c r="D59" s="202">
        <v>423.71</v>
      </c>
      <c r="E59" s="207">
        <f t="shared" si="3"/>
        <v>1.6336893713885355E-2</v>
      </c>
      <c r="F59" s="207">
        <f t="shared" si="4"/>
        <v>2.2725168934555201E-2</v>
      </c>
      <c r="G59" s="207">
        <f t="shared" si="5"/>
        <v>-6.8396226415099164E-4</v>
      </c>
    </row>
    <row r="60" spans="1:7">
      <c r="A60" s="205">
        <v>41960</v>
      </c>
      <c r="B60" s="202">
        <v>597.6</v>
      </c>
      <c r="C60" s="202">
        <v>451.16</v>
      </c>
      <c r="D60" s="202">
        <v>425.47</v>
      </c>
      <c r="E60" s="207">
        <f t="shared" si="3"/>
        <v>2.9581517151077777E-2</v>
      </c>
      <c r="F60" s="207">
        <f t="shared" si="4"/>
        <v>2.0862560528578603E-2</v>
      </c>
      <c r="G60" s="207">
        <f t="shared" si="5"/>
        <v>4.1537844280287173E-3</v>
      </c>
    </row>
    <row r="61" spans="1:7">
      <c r="A61" s="205">
        <v>41953</v>
      </c>
      <c r="B61" s="202">
        <v>599.34</v>
      </c>
      <c r="C61" s="202">
        <v>467.02</v>
      </c>
      <c r="D61" s="202">
        <v>431.46</v>
      </c>
      <c r="E61" s="207">
        <f t="shared" si="3"/>
        <v>2.9116465863453967E-3</v>
      </c>
      <c r="F61" s="207">
        <f t="shared" si="4"/>
        <v>3.5153825693767078E-2</v>
      </c>
      <c r="G61" s="207">
        <f t="shared" si="5"/>
        <v>1.4078548428796276E-2</v>
      </c>
    </row>
    <row r="62" spans="1:7">
      <c r="A62" s="205">
        <v>41946</v>
      </c>
      <c r="B62" s="202">
        <v>601.07000000000005</v>
      </c>
      <c r="C62" s="202">
        <v>476.62</v>
      </c>
      <c r="D62" s="202">
        <v>437.55</v>
      </c>
      <c r="E62" s="207">
        <f t="shared" si="3"/>
        <v>2.8865084926753062E-3</v>
      </c>
      <c r="F62" s="207">
        <f t="shared" si="4"/>
        <v>2.0555864845188693E-2</v>
      </c>
      <c r="G62" s="207">
        <f t="shared" si="5"/>
        <v>1.4114865804477895E-2</v>
      </c>
    </row>
    <row r="63" spans="1:7">
      <c r="A63" s="205">
        <v>41939</v>
      </c>
      <c r="B63" s="202">
        <v>600.1</v>
      </c>
      <c r="C63" s="202">
        <v>478.04</v>
      </c>
      <c r="D63" s="202">
        <v>438.66</v>
      </c>
      <c r="E63" s="207">
        <f t="shared" si="3"/>
        <v>-1.613788743407635E-3</v>
      </c>
      <c r="F63" s="207">
        <f t="shared" si="4"/>
        <v>2.9793126599807307E-3</v>
      </c>
      <c r="G63" s="207">
        <f t="shared" si="5"/>
        <v>2.5368529310936202E-3</v>
      </c>
    </row>
    <row r="64" spans="1:7">
      <c r="A64" s="205">
        <v>41932</v>
      </c>
      <c r="B64" s="202">
        <v>600.98</v>
      </c>
      <c r="C64" s="202">
        <v>481.85</v>
      </c>
      <c r="D64" s="202">
        <v>438.76</v>
      </c>
      <c r="E64" s="207">
        <f t="shared" si="3"/>
        <v>1.4664222629561664E-3</v>
      </c>
      <c r="F64" s="207">
        <f t="shared" si="4"/>
        <v>7.9700443477533304E-3</v>
      </c>
      <c r="G64" s="207">
        <f t="shared" si="5"/>
        <v>2.2796699037971524E-4</v>
      </c>
    </row>
    <row r="65" spans="1:7">
      <c r="A65" s="205">
        <v>41925</v>
      </c>
      <c r="B65" s="202">
        <v>623.45000000000005</v>
      </c>
      <c r="C65" s="202">
        <v>512.37</v>
      </c>
      <c r="D65" s="202">
        <v>442.08</v>
      </c>
      <c r="E65" s="207">
        <f t="shared" si="3"/>
        <v>3.7388931412027065E-2</v>
      </c>
      <c r="F65" s="207">
        <f t="shared" si="4"/>
        <v>6.333921344816848E-2</v>
      </c>
      <c r="G65" s="207">
        <f t="shared" si="5"/>
        <v>7.5667791047497341E-3</v>
      </c>
    </row>
    <row r="66" spans="1:7">
      <c r="A66" s="205">
        <v>41918</v>
      </c>
      <c r="B66" s="202">
        <v>642.98</v>
      </c>
      <c r="C66" s="202">
        <v>526.27</v>
      </c>
      <c r="D66" s="202">
        <v>444.17</v>
      </c>
      <c r="E66" s="207">
        <f t="shared" si="3"/>
        <v>3.1325687705509621E-2</v>
      </c>
      <c r="F66" s="207">
        <f t="shared" si="4"/>
        <v>2.7128832679508903E-2</v>
      </c>
      <c r="G66" s="207">
        <f t="shared" si="5"/>
        <v>4.7276511038726746E-3</v>
      </c>
    </row>
    <row r="67" spans="1:7">
      <c r="A67" s="205">
        <v>41911</v>
      </c>
      <c r="B67" s="202">
        <v>641.23</v>
      </c>
      <c r="C67" s="202">
        <v>529.54</v>
      </c>
      <c r="D67" s="202">
        <v>445.31</v>
      </c>
      <c r="E67" s="207">
        <f t="shared" si="3"/>
        <v>-2.7217020747146098E-3</v>
      </c>
      <c r="F67" s="207">
        <f t="shared" si="4"/>
        <v>6.2135405780302539E-3</v>
      </c>
      <c r="G67" s="207">
        <f t="shared" si="5"/>
        <v>2.56658486615482E-3</v>
      </c>
    </row>
    <row r="68" spans="1:7">
      <c r="A68" s="205">
        <v>41904</v>
      </c>
      <c r="B68" s="202">
        <v>648.73</v>
      </c>
      <c r="C68" s="202">
        <v>527.46</v>
      </c>
      <c r="D68" s="202">
        <v>447.85</v>
      </c>
      <c r="E68" s="207">
        <f t="shared" si="3"/>
        <v>1.1696271228732279E-2</v>
      </c>
      <c r="F68" s="207">
        <f t="shared" si="4"/>
        <v>-3.9279374551496153E-3</v>
      </c>
      <c r="G68" s="207">
        <f t="shared" si="5"/>
        <v>5.7038916709708301E-3</v>
      </c>
    </row>
    <row r="69" spans="1:7">
      <c r="A69" s="205">
        <v>41897</v>
      </c>
      <c r="B69" s="202">
        <v>653.67999999999995</v>
      </c>
      <c r="C69" s="202">
        <v>529.54999999999995</v>
      </c>
      <c r="D69" s="202">
        <v>447.85</v>
      </c>
      <c r="E69" s="207">
        <f t="shared" si="3"/>
        <v>7.6302930340818699E-3</v>
      </c>
      <c r="F69" s="207">
        <f t="shared" si="4"/>
        <v>3.9623857733286274E-3</v>
      </c>
      <c r="G69" s="207">
        <f t="shared" si="5"/>
        <v>0</v>
      </c>
    </row>
    <row r="70" spans="1:7">
      <c r="A70" s="205">
        <v>41890</v>
      </c>
      <c r="B70" s="202">
        <v>655.25</v>
      </c>
      <c r="C70" s="202">
        <v>536.22</v>
      </c>
      <c r="D70" s="202">
        <v>451.24</v>
      </c>
      <c r="E70" s="207">
        <f t="shared" si="3"/>
        <v>2.4017868070004438E-3</v>
      </c>
      <c r="F70" s="207">
        <f t="shared" si="4"/>
        <v>1.2595600037768055E-2</v>
      </c>
      <c r="G70" s="207">
        <f t="shared" si="5"/>
        <v>7.569498716087945E-3</v>
      </c>
    </row>
    <row r="71" spans="1:7">
      <c r="A71" s="205">
        <v>41883</v>
      </c>
      <c r="B71" s="202">
        <v>653.79999999999995</v>
      </c>
      <c r="C71" s="202">
        <v>526.83000000000004</v>
      </c>
      <c r="D71" s="202">
        <v>453.5</v>
      </c>
      <c r="E71" s="207">
        <f t="shared" si="3"/>
        <v>-2.2128958412820227E-3</v>
      </c>
      <c r="F71" s="207">
        <f t="shared" si="4"/>
        <v>-1.7511469173100567E-2</v>
      </c>
      <c r="G71" s="207">
        <f t="shared" si="5"/>
        <v>5.0084212392518188E-3</v>
      </c>
    </row>
    <row r="72" spans="1:7">
      <c r="A72" s="205">
        <v>41876</v>
      </c>
      <c r="B72" s="202">
        <v>648.33000000000004</v>
      </c>
      <c r="C72" s="202">
        <v>524.01</v>
      </c>
      <c r="D72" s="202">
        <v>454.86</v>
      </c>
      <c r="E72" s="207">
        <f t="shared" si="3"/>
        <v>-8.3664729275006334E-3</v>
      </c>
      <c r="F72" s="207">
        <f t="shared" si="4"/>
        <v>-5.3527703433746176E-3</v>
      </c>
      <c r="G72" s="207">
        <f t="shared" si="5"/>
        <v>2.9988974641676157E-3</v>
      </c>
    </row>
    <row r="73" spans="1:7">
      <c r="A73" s="205">
        <v>41869</v>
      </c>
      <c r="B73" s="202">
        <v>653.96</v>
      </c>
      <c r="C73" s="202">
        <v>523.80999999999995</v>
      </c>
      <c r="D73" s="202">
        <v>454.88</v>
      </c>
      <c r="E73" s="207">
        <f t="shared" si="3"/>
        <v>8.6838492742893209E-3</v>
      </c>
      <c r="F73" s="207">
        <f t="shared" si="4"/>
        <v>-3.8167210549425672E-4</v>
      </c>
      <c r="G73" s="207">
        <f t="shared" si="5"/>
        <v>4.3969573055405637E-5</v>
      </c>
    </row>
    <row r="74" spans="1:7">
      <c r="A74" s="205">
        <v>41862</v>
      </c>
      <c r="B74" s="202">
        <v>656.64</v>
      </c>
      <c r="C74" s="202">
        <v>528.98</v>
      </c>
      <c r="D74" s="202">
        <v>453.96</v>
      </c>
      <c r="E74" s="207">
        <f t="shared" si="3"/>
        <v>4.0981099761452531E-3</v>
      </c>
      <c r="F74" s="207">
        <f t="shared" si="4"/>
        <v>9.8699910272810245E-3</v>
      </c>
      <c r="G74" s="207">
        <f t="shared" si="5"/>
        <v>-2.0225114315863876E-3</v>
      </c>
    </row>
    <row r="75" spans="1:7">
      <c r="A75" s="205">
        <v>41855</v>
      </c>
      <c r="B75" s="202">
        <v>659.13</v>
      </c>
      <c r="C75" s="202">
        <v>533.84</v>
      </c>
      <c r="D75" s="202">
        <v>453.46</v>
      </c>
      <c r="E75" s="207">
        <f t="shared" si="3"/>
        <v>3.7920321637427042E-3</v>
      </c>
      <c r="F75" s="207">
        <f t="shared" si="4"/>
        <v>9.1874929108851245E-3</v>
      </c>
      <c r="G75" s="207">
        <f t="shared" si="5"/>
        <v>-1.1014186271918231E-3</v>
      </c>
    </row>
    <row r="76" spans="1:7">
      <c r="A76" s="205">
        <v>41848</v>
      </c>
      <c r="B76" s="202">
        <v>652.64</v>
      </c>
      <c r="C76" s="202">
        <v>537.27</v>
      </c>
      <c r="D76" s="202">
        <v>450.31</v>
      </c>
      <c r="E76" s="207">
        <f t="shared" si="3"/>
        <v>-9.8463125635307285E-3</v>
      </c>
      <c r="F76" s="207">
        <f t="shared" si="4"/>
        <v>6.4251461111942713E-3</v>
      </c>
      <c r="G76" s="207">
        <f t="shared" si="5"/>
        <v>-6.9465884532262543E-3</v>
      </c>
    </row>
    <row r="77" spans="1:7">
      <c r="A77" s="205">
        <v>41841</v>
      </c>
      <c r="B77" s="202">
        <v>649.27</v>
      </c>
      <c r="C77" s="202">
        <v>540.25</v>
      </c>
      <c r="D77" s="202">
        <v>446.81</v>
      </c>
      <c r="E77" s="207">
        <f t="shared" si="3"/>
        <v>-5.163643049767107E-3</v>
      </c>
      <c r="F77" s="207">
        <f t="shared" si="4"/>
        <v>5.5465594580006673E-3</v>
      </c>
      <c r="G77" s="207">
        <f t="shared" si="5"/>
        <v>-7.7724234416291001E-3</v>
      </c>
    </row>
    <row r="78" spans="1:7">
      <c r="A78" s="205">
        <v>41834</v>
      </c>
      <c r="B78" s="202">
        <v>649.91999999999996</v>
      </c>
      <c r="C78" s="202">
        <v>548.54999999999995</v>
      </c>
      <c r="D78" s="202">
        <v>444.81</v>
      </c>
      <c r="E78" s="207">
        <f t="shared" si="3"/>
        <v>1.0011243396429487E-3</v>
      </c>
      <c r="F78" s="207">
        <f t="shared" si="4"/>
        <v>1.5363257751041101E-2</v>
      </c>
      <c r="G78" s="207">
        <f t="shared" si="5"/>
        <v>-4.4761755556052907E-3</v>
      </c>
    </row>
    <row r="79" spans="1:7">
      <c r="A79" s="205">
        <v>41827</v>
      </c>
      <c r="B79" s="202">
        <v>660.95</v>
      </c>
      <c r="C79" s="202">
        <v>551.80999999999995</v>
      </c>
      <c r="D79" s="202">
        <v>443.33</v>
      </c>
      <c r="E79" s="207">
        <f t="shared" si="3"/>
        <v>1.6971319547021305E-2</v>
      </c>
      <c r="F79" s="207">
        <f t="shared" si="4"/>
        <v>5.9429404794457954E-3</v>
      </c>
      <c r="G79" s="207">
        <f t="shared" si="5"/>
        <v>-3.3272633259144764E-3</v>
      </c>
    </row>
    <row r="80" spans="1:7">
      <c r="A80" s="205">
        <v>41820</v>
      </c>
      <c r="B80" s="202">
        <v>672.99</v>
      </c>
      <c r="C80" s="202">
        <v>562.64</v>
      </c>
      <c r="D80" s="202">
        <v>438.67</v>
      </c>
      <c r="E80" s="207">
        <f t="shared" si="3"/>
        <v>1.8216203948861431E-2</v>
      </c>
      <c r="F80" s="207">
        <f t="shared" si="4"/>
        <v>1.9626320653848322E-2</v>
      </c>
      <c r="G80" s="207">
        <f t="shared" si="5"/>
        <v>-1.0511357228249765E-2</v>
      </c>
    </row>
    <row r="81" spans="1:7">
      <c r="A81" s="205">
        <v>41813</v>
      </c>
      <c r="B81" s="202">
        <v>670.69</v>
      </c>
      <c r="C81" s="202">
        <v>560.51</v>
      </c>
      <c r="D81" s="202">
        <v>437.42</v>
      </c>
      <c r="E81" s="207">
        <f t="shared" si="3"/>
        <v>-3.4175842137326774E-3</v>
      </c>
      <c r="F81" s="207">
        <f t="shared" si="4"/>
        <v>-3.7857244419166707E-3</v>
      </c>
      <c r="G81" s="207">
        <f t="shared" si="5"/>
        <v>-2.8495224200424008E-3</v>
      </c>
    </row>
    <row r="82" spans="1:7">
      <c r="A82" s="205">
        <v>41806</v>
      </c>
      <c r="B82" s="202">
        <v>656.61</v>
      </c>
      <c r="C82" s="202">
        <v>561.86</v>
      </c>
      <c r="D82" s="202">
        <v>438.27</v>
      </c>
      <c r="E82" s="207">
        <f t="shared" si="3"/>
        <v>-2.0993305401899597E-2</v>
      </c>
      <c r="F82" s="207">
        <f t="shared" si="4"/>
        <v>2.4085208114039405E-3</v>
      </c>
      <c r="G82" s="207">
        <f t="shared" si="5"/>
        <v>1.9432124731378671E-3</v>
      </c>
    </row>
    <row r="83" spans="1:7">
      <c r="A83" s="205">
        <v>41799</v>
      </c>
      <c r="B83" s="202">
        <v>649.46</v>
      </c>
      <c r="C83" s="202">
        <v>560.16999999999996</v>
      </c>
      <c r="D83" s="202">
        <v>439.13</v>
      </c>
      <c r="E83" s="207">
        <f t="shared" ref="E83:E146" si="6">((B83-B82)/B82)</f>
        <v>-1.088926455582458E-2</v>
      </c>
      <c r="F83" s="207">
        <f t="shared" ref="F83:F146" si="7">((C83-C82)/C82)</f>
        <v>-3.0078667283665941E-3</v>
      </c>
      <c r="G83" s="207">
        <f t="shared" ref="G83:G146" si="8">((D83-D82)/D82)</f>
        <v>1.9622607068702255E-3</v>
      </c>
    </row>
    <row r="84" spans="1:7">
      <c r="A84" s="205">
        <v>41792</v>
      </c>
      <c r="B84" s="202">
        <v>659.6</v>
      </c>
      <c r="C84" s="202">
        <v>557.54999999999995</v>
      </c>
      <c r="D84" s="202">
        <v>438.47</v>
      </c>
      <c r="E84" s="207">
        <f t="shared" si="6"/>
        <v>1.5612970775721347E-2</v>
      </c>
      <c r="F84" s="207">
        <f t="shared" si="7"/>
        <v>-4.6771515789849599E-3</v>
      </c>
      <c r="G84" s="207">
        <f t="shared" si="8"/>
        <v>-1.5029717851205069E-3</v>
      </c>
    </row>
    <row r="85" spans="1:7">
      <c r="A85" s="205">
        <v>41785</v>
      </c>
      <c r="B85" s="202">
        <v>661.43</v>
      </c>
      <c r="C85" s="202">
        <v>560.27</v>
      </c>
      <c r="D85" s="202">
        <v>439.56</v>
      </c>
      <c r="E85" s="207">
        <f t="shared" si="6"/>
        <v>2.7744087325650806E-3</v>
      </c>
      <c r="F85" s="207">
        <f t="shared" si="7"/>
        <v>4.8784862344184868E-3</v>
      </c>
      <c r="G85" s="207">
        <f t="shared" si="8"/>
        <v>2.4859169384449905E-3</v>
      </c>
    </row>
    <row r="86" spans="1:7">
      <c r="A86" s="205">
        <v>41778</v>
      </c>
      <c r="B86" s="202">
        <v>658.12</v>
      </c>
      <c r="C86" s="202">
        <v>551.1</v>
      </c>
      <c r="D86" s="202">
        <v>439.85</v>
      </c>
      <c r="E86" s="207">
        <f t="shared" si="6"/>
        <v>-5.0043088459851316E-3</v>
      </c>
      <c r="F86" s="207">
        <f t="shared" si="7"/>
        <v>-1.6367108715440698E-2</v>
      </c>
      <c r="G86" s="207">
        <f t="shared" si="8"/>
        <v>6.5975065975070629E-4</v>
      </c>
    </row>
    <row r="87" spans="1:7">
      <c r="A87" s="205">
        <v>41771</v>
      </c>
      <c r="B87" s="202">
        <v>648.61</v>
      </c>
      <c r="C87" s="202">
        <v>541.98</v>
      </c>
      <c r="D87" s="202">
        <v>443.75</v>
      </c>
      <c r="E87" s="207">
        <f t="shared" si="6"/>
        <v>-1.445025223363519E-2</v>
      </c>
      <c r="F87" s="207">
        <f t="shared" si="7"/>
        <v>-1.6548720740337513E-2</v>
      </c>
      <c r="G87" s="207">
        <f t="shared" si="8"/>
        <v>8.8666590883255125E-3</v>
      </c>
    </row>
    <row r="88" spans="1:7">
      <c r="A88" s="205">
        <v>41764</v>
      </c>
      <c r="B88" s="202">
        <v>656.35</v>
      </c>
      <c r="C88" s="202">
        <v>541.13</v>
      </c>
      <c r="D88" s="202">
        <v>446.9</v>
      </c>
      <c r="E88" s="207">
        <f t="shared" si="6"/>
        <v>1.1933211020489984E-2</v>
      </c>
      <c r="F88" s="207">
        <f t="shared" si="7"/>
        <v>-1.568323554374742E-3</v>
      </c>
      <c r="G88" s="207">
        <f t="shared" si="8"/>
        <v>7.0985915492957231E-3</v>
      </c>
    </row>
    <row r="89" spans="1:7">
      <c r="A89" s="205">
        <v>41757</v>
      </c>
      <c r="B89" s="202">
        <v>660.33</v>
      </c>
      <c r="C89" s="202">
        <v>547.54999999999995</v>
      </c>
      <c r="D89" s="202">
        <v>448.05</v>
      </c>
      <c r="E89" s="207">
        <f t="shared" si="6"/>
        <v>6.063837891368962E-3</v>
      </c>
      <c r="F89" s="207">
        <f t="shared" si="7"/>
        <v>1.1864062240127066E-2</v>
      </c>
      <c r="G89" s="207">
        <f t="shared" si="8"/>
        <v>2.5732826135601572E-3</v>
      </c>
    </row>
    <row r="90" spans="1:7">
      <c r="A90" s="205">
        <v>41743</v>
      </c>
      <c r="B90" s="202">
        <v>653.1</v>
      </c>
      <c r="C90" s="202">
        <v>554.5</v>
      </c>
      <c r="D90" s="202">
        <v>449.93</v>
      </c>
      <c r="E90" s="207">
        <f t="shared" si="6"/>
        <v>-1.0949070919085939E-2</v>
      </c>
      <c r="F90" s="207">
        <f t="shared" si="7"/>
        <v>1.2692904757556472E-2</v>
      </c>
      <c r="G90" s="207">
        <f t="shared" si="8"/>
        <v>4.1959602722910286E-3</v>
      </c>
    </row>
    <row r="91" spans="1:7">
      <c r="A91" s="205">
        <v>41736</v>
      </c>
      <c r="B91" s="202">
        <v>652.89</v>
      </c>
      <c r="C91" s="202">
        <v>562.84</v>
      </c>
      <c r="D91" s="202">
        <v>451.91</v>
      </c>
      <c r="E91" s="207">
        <f t="shared" si="6"/>
        <v>-3.215434083601843E-4</v>
      </c>
      <c r="F91" s="207">
        <f t="shared" si="7"/>
        <v>1.5040577096483376E-2</v>
      </c>
      <c r="G91" s="207">
        <f t="shared" si="8"/>
        <v>4.4006845509301853E-3</v>
      </c>
    </row>
    <row r="92" spans="1:7">
      <c r="A92" s="205">
        <v>41729</v>
      </c>
      <c r="B92" s="202">
        <v>656.06</v>
      </c>
      <c r="C92" s="202">
        <v>555.17999999999995</v>
      </c>
      <c r="D92" s="202">
        <v>449.49</v>
      </c>
      <c r="E92" s="207">
        <f t="shared" si="6"/>
        <v>4.8553355082785144E-3</v>
      </c>
      <c r="F92" s="207">
        <f t="shared" si="7"/>
        <v>-1.3609551559946132E-2</v>
      </c>
      <c r="G92" s="207">
        <f t="shared" si="8"/>
        <v>-5.3550485716182773E-3</v>
      </c>
    </row>
    <row r="93" spans="1:7">
      <c r="A93" s="205">
        <v>41722</v>
      </c>
      <c r="B93" s="202">
        <v>649.4</v>
      </c>
      <c r="C93" s="202">
        <v>554.97</v>
      </c>
      <c r="D93" s="202">
        <v>451.57</v>
      </c>
      <c r="E93" s="207">
        <f t="shared" si="6"/>
        <v>-1.0151510532573193E-2</v>
      </c>
      <c r="F93" s="207">
        <f t="shared" si="7"/>
        <v>-3.7825570085363796E-4</v>
      </c>
      <c r="G93" s="207">
        <f t="shared" si="8"/>
        <v>4.6274666844645799E-3</v>
      </c>
    </row>
    <row r="94" spans="1:7">
      <c r="A94" s="205">
        <v>41715</v>
      </c>
      <c r="B94" s="202">
        <v>651.55999999999995</v>
      </c>
      <c r="C94" s="202">
        <v>551.65</v>
      </c>
      <c r="D94" s="202">
        <v>452.68</v>
      </c>
      <c r="E94" s="207">
        <f t="shared" si="6"/>
        <v>3.3261472128117775E-3</v>
      </c>
      <c r="F94" s="207">
        <f t="shared" si="7"/>
        <v>-5.9823053498388196E-3</v>
      </c>
      <c r="G94" s="207">
        <f t="shared" si="8"/>
        <v>2.4580906614700129E-3</v>
      </c>
    </row>
    <row r="95" spans="1:7">
      <c r="A95" s="205">
        <v>41708</v>
      </c>
      <c r="B95" s="202">
        <v>663.09</v>
      </c>
      <c r="C95" s="202">
        <v>555.07000000000005</v>
      </c>
      <c r="D95" s="202">
        <v>458.49</v>
      </c>
      <c r="E95" s="207">
        <f t="shared" si="6"/>
        <v>1.7695991159678445E-2</v>
      </c>
      <c r="F95" s="207">
        <f t="shared" si="7"/>
        <v>6.199583068975026E-3</v>
      </c>
      <c r="G95" s="207">
        <f t="shared" si="8"/>
        <v>1.2834673500044186E-2</v>
      </c>
    </row>
    <row r="96" spans="1:7">
      <c r="A96" s="205">
        <v>41701</v>
      </c>
      <c r="B96" s="202">
        <v>667.69</v>
      </c>
      <c r="C96" s="202">
        <v>550.25</v>
      </c>
      <c r="D96" s="202">
        <v>463.3</v>
      </c>
      <c r="E96" s="207">
        <f t="shared" si="6"/>
        <v>6.937218175511654E-3</v>
      </c>
      <c r="F96" s="207">
        <f t="shared" si="7"/>
        <v>-8.6835894571856698E-3</v>
      </c>
      <c r="G96" s="207">
        <f t="shared" si="8"/>
        <v>1.0490959453859413E-2</v>
      </c>
    </row>
    <row r="97" spans="1:7">
      <c r="A97" s="205">
        <v>41694</v>
      </c>
      <c r="B97" s="202">
        <v>671.87</v>
      </c>
      <c r="C97" s="202">
        <v>558.36</v>
      </c>
      <c r="D97" s="202">
        <v>467.42</v>
      </c>
      <c r="E97" s="207">
        <f t="shared" si="6"/>
        <v>6.2603903008880612E-3</v>
      </c>
      <c r="F97" s="207">
        <f t="shared" si="7"/>
        <v>1.4738755111313064E-2</v>
      </c>
      <c r="G97" s="207">
        <f t="shared" si="8"/>
        <v>8.8927260954025557E-3</v>
      </c>
    </row>
    <row r="98" spans="1:7">
      <c r="A98" s="205">
        <v>41687</v>
      </c>
      <c r="B98" s="202">
        <v>670.14</v>
      </c>
      <c r="C98" s="202">
        <v>558.05999999999995</v>
      </c>
      <c r="D98" s="202">
        <v>468.19</v>
      </c>
      <c r="E98" s="207">
        <f t="shared" si="6"/>
        <v>-2.5749028829982262E-3</v>
      </c>
      <c r="F98" s="207">
        <f t="shared" si="7"/>
        <v>-5.3728777133044668E-4</v>
      </c>
      <c r="G98" s="207">
        <f t="shared" si="8"/>
        <v>1.6473407214068329E-3</v>
      </c>
    </row>
    <row r="99" spans="1:7">
      <c r="A99" s="205">
        <v>41680</v>
      </c>
      <c r="B99" s="202">
        <v>666.99</v>
      </c>
      <c r="C99" s="202">
        <v>547.80999999999995</v>
      </c>
      <c r="D99" s="202">
        <v>471.69</v>
      </c>
      <c r="E99" s="207">
        <f t="shared" si="6"/>
        <v>-4.7005103411227166E-3</v>
      </c>
      <c r="F99" s="207">
        <f t="shared" si="7"/>
        <v>-1.8367200659427305E-2</v>
      </c>
      <c r="G99" s="207">
        <f t="shared" si="8"/>
        <v>7.475597513829855E-3</v>
      </c>
    </row>
    <row r="100" spans="1:7">
      <c r="A100" s="205">
        <v>41673</v>
      </c>
      <c r="B100" s="202">
        <v>667.89</v>
      </c>
      <c r="C100" s="202">
        <v>543.21</v>
      </c>
      <c r="D100" s="202">
        <v>477.02</v>
      </c>
      <c r="E100" s="207">
        <f t="shared" si="6"/>
        <v>1.349345567399777E-3</v>
      </c>
      <c r="F100" s="207">
        <f t="shared" si="7"/>
        <v>-8.3970719775102853E-3</v>
      </c>
      <c r="G100" s="207">
        <f t="shared" si="8"/>
        <v>1.1299794356462898E-2</v>
      </c>
    </row>
    <row r="101" spans="1:7">
      <c r="A101" s="205">
        <v>41666</v>
      </c>
      <c r="B101" s="202">
        <v>667.86</v>
      </c>
      <c r="C101" s="202">
        <v>537.22</v>
      </c>
      <c r="D101" s="202">
        <v>479.42</v>
      </c>
      <c r="E101" s="207">
        <f t="shared" si="6"/>
        <v>-4.4917576247544829E-5</v>
      </c>
      <c r="F101" s="207">
        <f t="shared" si="7"/>
        <v>-1.1027042948399346E-2</v>
      </c>
      <c r="G101" s="207">
        <f t="shared" si="8"/>
        <v>5.0312355876064611E-3</v>
      </c>
    </row>
    <row r="102" spans="1:7">
      <c r="A102" s="205">
        <v>41659</v>
      </c>
      <c r="B102" s="202">
        <v>662.91</v>
      </c>
      <c r="C102" s="202">
        <v>533.89</v>
      </c>
      <c r="D102" s="202">
        <v>486.23</v>
      </c>
      <c r="E102" s="207">
        <f t="shared" si="6"/>
        <v>-7.4117329979337667E-3</v>
      </c>
      <c r="F102" s="207">
        <f t="shared" si="7"/>
        <v>-6.1985778638175065E-3</v>
      </c>
      <c r="G102" s="207">
        <f t="shared" si="8"/>
        <v>1.42046639689625E-2</v>
      </c>
    </row>
    <row r="103" spans="1:7">
      <c r="A103" s="205">
        <v>41652</v>
      </c>
      <c r="B103" s="202">
        <v>666.18</v>
      </c>
      <c r="C103" s="202">
        <v>533.63</v>
      </c>
      <c r="D103" s="202">
        <v>490.44</v>
      </c>
      <c r="E103" s="207">
        <f t="shared" si="6"/>
        <v>4.9327963071909946E-3</v>
      </c>
      <c r="F103" s="207">
        <f t="shared" si="7"/>
        <v>-4.8699170241059192E-4</v>
      </c>
      <c r="G103" s="207">
        <f t="shared" si="8"/>
        <v>8.6584538181518605E-3</v>
      </c>
    </row>
    <row r="104" spans="1:7">
      <c r="A104" s="205">
        <v>41645</v>
      </c>
      <c r="B104" s="202">
        <v>683.29</v>
      </c>
      <c r="C104" s="202">
        <v>539.79999999999995</v>
      </c>
      <c r="D104" s="202">
        <v>492.91</v>
      </c>
      <c r="E104" s="207">
        <f t="shared" si="6"/>
        <v>2.5683749136869938E-2</v>
      </c>
      <c r="F104" s="207">
        <f t="shared" si="7"/>
        <v>1.1562318460356351E-2</v>
      </c>
      <c r="G104" s="207">
        <f t="shared" si="8"/>
        <v>5.0362939401354442E-3</v>
      </c>
    </row>
    <row r="105" spans="1:7">
      <c r="A105" s="205">
        <v>41624</v>
      </c>
      <c r="B105" s="202">
        <v>673.26</v>
      </c>
      <c r="C105" s="202">
        <v>543.22</v>
      </c>
      <c r="D105" s="202">
        <v>494.64</v>
      </c>
      <c r="E105" s="207">
        <f t="shared" si="6"/>
        <v>-1.4678979642611443E-2</v>
      </c>
      <c r="F105" s="207">
        <f t="shared" si="7"/>
        <v>6.3356798814377044E-3</v>
      </c>
      <c r="G105" s="207">
        <f t="shared" si="8"/>
        <v>3.5097685175791956E-3</v>
      </c>
    </row>
    <row r="106" spans="1:7">
      <c r="A106" s="205">
        <v>41617</v>
      </c>
      <c r="B106" s="202">
        <v>683.8</v>
      </c>
      <c r="C106" s="202">
        <v>550.87</v>
      </c>
      <c r="D106" s="202">
        <v>486.8</v>
      </c>
      <c r="E106" s="207">
        <f t="shared" si="6"/>
        <v>1.5655170365089212E-2</v>
      </c>
      <c r="F106" s="207">
        <f t="shared" si="7"/>
        <v>1.4082692095283636E-2</v>
      </c>
      <c r="G106" s="207">
        <f t="shared" si="8"/>
        <v>-1.5849911046417548E-2</v>
      </c>
    </row>
    <row r="107" spans="1:7">
      <c r="A107" s="205">
        <v>41610</v>
      </c>
      <c r="B107" s="202">
        <v>682.77</v>
      </c>
      <c r="C107" s="202">
        <v>547.48</v>
      </c>
      <c r="D107" s="202">
        <v>470.36</v>
      </c>
      <c r="E107" s="207">
        <f t="shared" si="6"/>
        <v>-1.5062883884176261E-3</v>
      </c>
      <c r="F107" s="207">
        <f t="shared" si="7"/>
        <v>-6.1539020095485071E-3</v>
      </c>
      <c r="G107" s="207">
        <f t="shared" si="8"/>
        <v>-3.3771569433032042E-2</v>
      </c>
    </row>
    <row r="108" spans="1:7">
      <c r="A108" s="205">
        <v>41603</v>
      </c>
      <c r="B108" s="202">
        <v>669.75</v>
      </c>
      <c r="C108" s="202">
        <v>541.97</v>
      </c>
      <c r="D108" s="202">
        <v>465.96</v>
      </c>
      <c r="E108" s="207">
        <f t="shared" si="6"/>
        <v>-1.9069379146711165E-2</v>
      </c>
      <c r="F108" s="207">
        <f t="shared" si="7"/>
        <v>-1.0064294586103585E-2</v>
      </c>
      <c r="G108" s="207">
        <f t="shared" si="8"/>
        <v>-9.3545369504210267E-3</v>
      </c>
    </row>
    <row r="109" spans="1:7">
      <c r="A109" s="205">
        <v>41596</v>
      </c>
      <c r="B109" s="202">
        <v>664.63</v>
      </c>
      <c r="C109" s="202">
        <v>537.96</v>
      </c>
      <c r="D109" s="202">
        <v>463.68</v>
      </c>
      <c r="E109" s="207">
        <f t="shared" si="6"/>
        <v>-7.644643523702881E-3</v>
      </c>
      <c r="F109" s="207">
        <f t="shared" si="7"/>
        <v>-7.3989335203055347E-3</v>
      </c>
      <c r="G109" s="207">
        <f t="shared" si="8"/>
        <v>-4.8931238732937863E-3</v>
      </c>
    </row>
    <row r="110" spans="1:7">
      <c r="A110" s="205">
        <v>41589</v>
      </c>
      <c r="B110" s="202">
        <v>666.74</v>
      </c>
      <c r="C110" s="202">
        <v>532.80999999999995</v>
      </c>
      <c r="D110" s="202">
        <v>461.43</v>
      </c>
      <c r="E110" s="207">
        <f t="shared" si="6"/>
        <v>3.1746987045423976E-3</v>
      </c>
      <c r="F110" s="207">
        <f t="shared" si="7"/>
        <v>-9.5732024685851926E-3</v>
      </c>
      <c r="G110" s="207">
        <f t="shared" si="8"/>
        <v>-4.8524844720496891E-3</v>
      </c>
    </row>
    <row r="111" spans="1:7">
      <c r="A111" s="205">
        <v>41582</v>
      </c>
      <c r="B111" s="202">
        <v>673.1</v>
      </c>
      <c r="C111" s="202">
        <v>534.64</v>
      </c>
      <c r="D111" s="202">
        <v>460.25</v>
      </c>
      <c r="E111" s="207">
        <f t="shared" si="6"/>
        <v>9.5389507154213238E-3</v>
      </c>
      <c r="F111" s="207">
        <f t="shared" si="7"/>
        <v>3.4346202210920238E-3</v>
      </c>
      <c r="G111" s="207">
        <f t="shared" si="8"/>
        <v>-2.5572676245584525E-3</v>
      </c>
    </row>
    <row r="112" spans="1:7">
      <c r="A112" s="205">
        <v>41575</v>
      </c>
      <c r="B112" s="202">
        <v>672.1</v>
      </c>
      <c r="C112" s="202">
        <v>538.52</v>
      </c>
      <c r="D112" s="202">
        <v>460.16</v>
      </c>
      <c r="E112" s="207">
        <f t="shared" si="6"/>
        <v>-1.4856633486851878E-3</v>
      </c>
      <c r="F112" s="207">
        <f t="shared" si="7"/>
        <v>7.2572198114619103E-3</v>
      </c>
      <c r="G112" s="207">
        <f t="shared" si="8"/>
        <v>-1.9554589896789786E-4</v>
      </c>
    </row>
    <row r="113" spans="1:7">
      <c r="A113" s="205">
        <v>41568</v>
      </c>
      <c r="B113" s="202">
        <v>684.3</v>
      </c>
      <c r="C113" s="202">
        <v>544.26</v>
      </c>
      <c r="D113" s="202">
        <v>460.67</v>
      </c>
      <c r="E113" s="207">
        <f t="shared" si="6"/>
        <v>1.8152060705252094E-2</v>
      </c>
      <c r="F113" s="207">
        <f t="shared" si="7"/>
        <v>1.0658842754215274E-2</v>
      </c>
      <c r="G113" s="207">
        <f t="shared" si="8"/>
        <v>1.1083101529902443E-3</v>
      </c>
    </row>
    <row r="114" spans="1:7">
      <c r="A114" s="205">
        <v>41561</v>
      </c>
      <c r="B114" s="202">
        <v>685.4</v>
      </c>
      <c r="C114" s="202">
        <v>544.80999999999995</v>
      </c>
      <c r="D114" s="202">
        <v>456.15</v>
      </c>
      <c r="E114" s="207">
        <f t="shared" si="6"/>
        <v>1.6074820984948454E-3</v>
      </c>
      <c r="F114" s="207">
        <f t="shared" si="7"/>
        <v>1.0105464300149828E-3</v>
      </c>
      <c r="G114" s="207">
        <f t="shared" si="8"/>
        <v>-9.811795862548111E-3</v>
      </c>
    </row>
    <row r="115" spans="1:7">
      <c r="A115" s="205">
        <v>41554</v>
      </c>
      <c r="B115" s="202">
        <v>679.89</v>
      </c>
      <c r="C115" s="202">
        <v>542.82000000000005</v>
      </c>
      <c r="D115" s="202">
        <v>453.05</v>
      </c>
      <c r="E115" s="207">
        <f t="shared" si="6"/>
        <v>-8.0391012547417432E-3</v>
      </c>
      <c r="F115" s="207">
        <f t="shared" si="7"/>
        <v>-3.6526495475484953E-3</v>
      </c>
      <c r="G115" s="207">
        <f t="shared" si="8"/>
        <v>-6.7960100844019862E-3</v>
      </c>
    </row>
    <row r="116" spans="1:7">
      <c r="A116" s="205">
        <v>41547</v>
      </c>
      <c r="B116" s="202">
        <v>679.03</v>
      </c>
      <c r="C116" s="202">
        <v>551.79999999999995</v>
      </c>
      <c r="D116" s="202">
        <v>452.23</v>
      </c>
      <c r="E116" s="207">
        <f t="shared" si="6"/>
        <v>-1.2649105002279981E-3</v>
      </c>
      <c r="F116" s="207">
        <f t="shared" si="7"/>
        <v>1.6543237168858745E-2</v>
      </c>
      <c r="G116" s="207">
        <f t="shared" si="8"/>
        <v>-1.8099547511312066E-3</v>
      </c>
    </row>
    <row r="117" spans="1:7">
      <c r="A117" s="205">
        <v>41540</v>
      </c>
      <c r="B117" s="202">
        <v>690.44</v>
      </c>
      <c r="C117" s="202">
        <v>558.99</v>
      </c>
      <c r="D117" s="202">
        <v>453.32</v>
      </c>
      <c r="E117" s="207">
        <f t="shared" si="6"/>
        <v>1.680338129390466E-2</v>
      </c>
      <c r="F117" s="207">
        <f t="shared" si="7"/>
        <v>1.3030083363537613E-2</v>
      </c>
      <c r="G117" s="207">
        <f t="shared" si="8"/>
        <v>2.410277955907337E-3</v>
      </c>
    </row>
    <row r="118" spans="1:7">
      <c r="A118" s="205">
        <v>41533</v>
      </c>
      <c r="B118" s="202">
        <v>707.15</v>
      </c>
      <c r="C118" s="202">
        <v>564.4</v>
      </c>
      <c r="D118" s="202">
        <v>456.11</v>
      </c>
      <c r="E118" s="207">
        <f t="shared" si="6"/>
        <v>2.4201958171600604E-2</v>
      </c>
      <c r="F118" s="207">
        <f t="shared" si="7"/>
        <v>9.6781695558059502E-3</v>
      </c>
      <c r="G118" s="207">
        <f t="shared" si="8"/>
        <v>6.1545927821406964E-3</v>
      </c>
    </row>
    <row r="119" spans="1:7">
      <c r="A119" s="205">
        <v>41526</v>
      </c>
      <c r="B119" s="202">
        <v>718.09</v>
      </c>
      <c r="C119" s="202">
        <v>566.63</v>
      </c>
      <c r="D119" s="202">
        <v>450.93</v>
      </c>
      <c r="E119" s="207">
        <f t="shared" si="6"/>
        <v>1.5470550802517224E-2</v>
      </c>
      <c r="F119" s="207">
        <f t="shared" si="7"/>
        <v>3.9510985116938662E-3</v>
      </c>
      <c r="G119" s="207">
        <f t="shared" si="8"/>
        <v>-1.1356909517440983E-2</v>
      </c>
    </row>
    <row r="120" spans="1:7">
      <c r="A120" s="205">
        <v>41519</v>
      </c>
      <c r="B120" s="202">
        <v>714.53</v>
      </c>
      <c r="C120" s="202">
        <v>562.36</v>
      </c>
      <c r="D120" s="202">
        <v>447.6</v>
      </c>
      <c r="E120" s="207">
        <f t="shared" si="6"/>
        <v>-4.9575958445321044E-3</v>
      </c>
      <c r="F120" s="207">
        <f t="shared" si="7"/>
        <v>-7.5357817270528945E-3</v>
      </c>
      <c r="G120" s="207">
        <f t="shared" si="8"/>
        <v>-7.3847382077040424E-3</v>
      </c>
    </row>
    <row r="121" spans="1:7">
      <c r="A121" s="205">
        <v>41512</v>
      </c>
      <c r="B121" s="202">
        <v>690.63</v>
      </c>
      <c r="C121" s="202">
        <v>557.62</v>
      </c>
      <c r="D121" s="202">
        <v>445.42</v>
      </c>
      <c r="E121" s="207">
        <f t="shared" si="6"/>
        <v>-3.344856059227741E-2</v>
      </c>
      <c r="F121" s="207">
        <f t="shared" si="7"/>
        <v>-8.428764492495926E-3</v>
      </c>
      <c r="G121" s="207">
        <f t="shared" si="8"/>
        <v>-4.8704200178731156E-3</v>
      </c>
    </row>
    <row r="122" spans="1:7">
      <c r="A122" s="205">
        <v>41505</v>
      </c>
      <c r="B122" s="202">
        <v>685.81</v>
      </c>
      <c r="C122" s="202">
        <v>559.03</v>
      </c>
      <c r="D122" s="202">
        <v>441.58</v>
      </c>
      <c r="E122" s="207">
        <f t="shared" si="6"/>
        <v>-6.9791349926879081E-3</v>
      </c>
      <c r="F122" s="207">
        <f t="shared" si="7"/>
        <v>2.5286037086187157E-3</v>
      </c>
      <c r="G122" s="207">
        <f t="shared" si="8"/>
        <v>-8.6210767365633156E-3</v>
      </c>
    </row>
    <row r="123" spans="1:7">
      <c r="A123" s="205">
        <v>41498</v>
      </c>
      <c r="B123" s="202">
        <v>675.1</v>
      </c>
      <c r="C123" s="202">
        <v>548.04</v>
      </c>
      <c r="D123" s="202">
        <v>437.43</v>
      </c>
      <c r="E123" s="207">
        <f t="shared" si="6"/>
        <v>-1.5616570187077941E-2</v>
      </c>
      <c r="F123" s="207">
        <f t="shared" si="7"/>
        <v>-1.9659052286997138E-2</v>
      </c>
      <c r="G123" s="207">
        <f t="shared" si="8"/>
        <v>-9.39807056479002E-3</v>
      </c>
    </row>
    <row r="124" spans="1:7">
      <c r="A124" s="205">
        <v>41491</v>
      </c>
      <c r="B124" s="202">
        <v>679.33</v>
      </c>
      <c r="C124" s="202">
        <v>555.08000000000004</v>
      </c>
      <c r="D124" s="202">
        <v>435.92</v>
      </c>
      <c r="E124" s="207">
        <f t="shared" si="6"/>
        <v>6.2657384091246012E-3</v>
      </c>
      <c r="F124" s="207">
        <f t="shared" si="7"/>
        <v>1.2845777680461423E-2</v>
      </c>
      <c r="G124" s="207">
        <f t="shared" si="8"/>
        <v>-3.4519808883706898E-3</v>
      </c>
    </row>
    <row r="125" spans="1:7">
      <c r="A125" s="205">
        <v>41484</v>
      </c>
      <c r="B125" s="202">
        <v>686.23</v>
      </c>
      <c r="C125" s="202">
        <v>556.5</v>
      </c>
      <c r="D125" s="202">
        <v>434.34</v>
      </c>
      <c r="E125" s="207">
        <f t="shared" si="6"/>
        <v>1.0157066521425489E-2</v>
      </c>
      <c r="F125" s="207">
        <f t="shared" si="7"/>
        <v>2.5581898104776951E-3</v>
      </c>
      <c r="G125" s="207">
        <f t="shared" si="8"/>
        <v>-3.6245182602313289E-3</v>
      </c>
    </row>
    <row r="126" spans="1:7">
      <c r="A126" s="205">
        <v>41477</v>
      </c>
      <c r="B126" s="202">
        <v>690.34</v>
      </c>
      <c r="C126" s="202">
        <v>561.74</v>
      </c>
      <c r="D126" s="202">
        <v>435.64</v>
      </c>
      <c r="E126" s="207">
        <f t="shared" si="6"/>
        <v>5.9892455882138837E-3</v>
      </c>
      <c r="F126" s="207">
        <f t="shared" si="7"/>
        <v>9.415992812219243E-3</v>
      </c>
      <c r="G126" s="207">
        <f t="shared" si="8"/>
        <v>2.9930469217663846E-3</v>
      </c>
    </row>
    <row r="127" spans="1:7">
      <c r="A127" s="205">
        <v>41470</v>
      </c>
      <c r="B127" s="202">
        <v>696.65</v>
      </c>
      <c r="C127" s="202">
        <v>560.07000000000005</v>
      </c>
      <c r="D127" s="202">
        <v>432.59</v>
      </c>
      <c r="E127" s="207">
        <f t="shared" si="6"/>
        <v>9.1404235594054316E-3</v>
      </c>
      <c r="F127" s="207">
        <f t="shared" si="7"/>
        <v>-2.9729056146971179E-3</v>
      </c>
      <c r="G127" s="207">
        <f t="shared" si="8"/>
        <v>-7.0011936461298581E-3</v>
      </c>
    </row>
    <row r="128" spans="1:7">
      <c r="A128" s="205">
        <v>41463</v>
      </c>
      <c r="B128" s="202">
        <v>679.98</v>
      </c>
      <c r="C128" s="202">
        <v>555.08000000000004</v>
      </c>
      <c r="D128" s="202">
        <v>429.18</v>
      </c>
      <c r="E128" s="207">
        <f t="shared" si="6"/>
        <v>-2.392880212445268E-2</v>
      </c>
      <c r="F128" s="207">
        <f t="shared" si="7"/>
        <v>-8.9096005856410965E-3</v>
      </c>
      <c r="G128" s="207">
        <f t="shared" si="8"/>
        <v>-7.8827527219768566E-3</v>
      </c>
    </row>
    <row r="129" spans="1:7">
      <c r="A129" s="205">
        <v>41456</v>
      </c>
      <c r="B129" s="202">
        <v>666.54</v>
      </c>
      <c r="C129" s="202">
        <v>554.35</v>
      </c>
      <c r="D129" s="202">
        <v>425.76</v>
      </c>
      <c r="E129" s="207">
        <f t="shared" si="6"/>
        <v>-1.9765287214329914E-2</v>
      </c>
      <c r="F129" s="207">
        <f t="shared" si="7"/>
        <v>-1.3151257476400125E-3</v>
      </c>
      <c r="G129" s="207">
        <f t="shared" si="8"/>
        <v>-7.9686844680553984E-3</v>
      </c>
    </row>
    <row r="130" spans="1:7">
      <c r="A130" s="205">
        <v>41449</v>
      </c>
      <c r="B130" s="202">
        <v>667.1</v>
      </c>
      <c r="C130" s="202">
        <v>551.15</v>
      </c>
      <c r="D130" s="202">
        <v>424.24</v>
      </c>
      <c r="E130" s="207">
        <f t="shared" si="6"/>
        <v>8.401596303298514E-4</v>
      </c>
      <c r="F130" s="207">
        <f t="shared" si="7"/>
        <v>-5.7725263822495628E-3</v>
      </c>
      <c r="G130" s="207">
        <f t="shared" si="8"/>
        <v>-3.5700864336715094E-3</v>
      </c>
    </row>
    <row r="131" spans="1:7">
      <c r="A131" s="205">
        <v>41442</v>
      </c>
      <c r="B131" s="202">
        <v>659.66</v>
      </c>
      <c r="C131" s="202">
        <v>557.53</v>
      </c>
      <c r="D131" s="202">
        <v>427.36</v>
      </c>
      <c r="E131" s="207">
        <f t="shared" si="6"/>
        <v>-1.1152750712037257E-2</v>
      </c>
      <c r="F131" s="207">
        <f t="shared" si="7"/>
        <v>1.157579606277782E-2</v>
      </c>
      <c r="G131" s="207">
        <f t="shared" si="8"/>
        <v>7.3543277390156619E-3</v>
      </c>
    </row>
    <row r="132" spans="1:7">
      <c r="A132" s="205">
        <v>41435</v>
      </c>
      <c r="B132" s="202">
        <v>663.97</v>
      </c>
      <c r="C132" s="202">
        <v>558.97</v>
      </c>
      <c r="D132" s="202">
        <v>428.79</v>
      </c>
      <c r="E132" s="207">
        <f t="shared" si="6"/>
        <v>6.5336688597157008E-3</v>
      </c>
      <c r="F132" s="207">
        <f t="shared" si="7"/>
        <v>2.5828206553908392E-3</v>
      </c>
      <c r="G132" s="207">
        <f t="shared" si="8"/>
        <v>3.3461250467989676E-3</v>
      </c>
    </row>
    <row r="133" spans="1:7">
      <c r="A133" s="205">
        <v>41428</v>
      </c>
      <c r="B133" s="202">
        <v>674.28</v>
      </c>
      <c r="C133" s="202">
        <v>559.07000000000005</v>
      </c>
      <c r="D133" s="202">
        <v>431.42</v>
      </c>
      <c r="E133" s="207">
        <f t="shared" si="6"/>
        <v>1.5527809991415191E-2</v>
      </c>
      <c r="F133" s="207">
        <f t="shared" si="7"/>
        <v>1.7890047766431604E-4</v>
      </c>
      <c r="G133" s="207">
        <f t="shared" si="8"/>
        <v>6.1335385620000359E-3</v>
      </c>
    </row>
    <row r="134" spans="1:7">
      <c r="A134" s="205">
        <v>41421</v>
      </c>
      <c r="B134" s="202">
        <v>673.74</v>
      </c>
      <c r="C134" s="202">
        <v>558.21</v>
      </c>
      <c r="D134" s="202">
        <v>437.74</v>
      </c>
      <c r="E134" s="207">
        <f t="shared" si="6"/>
        <v>-8.0085424452744206E-4</v>
      </c>
      <c r="F134" s="207">
        <f t="shared" si="7"/>
        <v>-1.5382689108698617E-3</v>
      </c>
      <c r="G134" s="207">
        <f t="shared" si="8"/>
        <v>1.4649297668165577E-2</v>
      </c>
    </row>
    <row r="135" spans="1:7">
      <c r="A135" s="205">
        <v>41414</v>
      </c>
      <c r="B135" s="202">
        <v>667.81</v>
      </c>
      <c r="C135" s="202">
        <v>561.61</v>
      </c>
      <c r="D135" s="202">
        <v>440.48</v>
      </c>
      <c r="E135" s="207">
        <f t="shared" si="6"/>
        <v>-8.8016148662689812E-3</v>
      </c>
      <c r="F135" s="207">
        <f t="shared" si="7"/>
        <v>6.0908976908331577E-3</v>
      </c>
      <c r="G135" s="207">
        <f t="shared" si="8"/>
        <v>6.2594234020194846E-3</v>
      </c>
    </row>
    <row r="136" spans="1:7">
      <c r="A136" s="205">
        <v>41407</v>
      </c>
      <c r="B136" s="202">
        <v>668.66</v>
      </c>
      <c r="C136" s="202">
        <v>555.49</v>
      </c>
      <c r="D136" s="202">
        <v>444.19</v>
      </c>
      <c r="E136" s="207">
        <f t="shared" si="6"/>
        <v>1.2728171186415639E-3</v>
      </c>
      <c r="F136" s="207">
        <f t="shared" si="7"/>
        <v>-1.0897241858229028E-2</v>
      </c>
      <c r="G136" s="207">
        <f t="shared" si="8"/>
        <v>8.4226298583363127E-3</v>
      </c>
    </row>
    <row r="137" spans="1:7">
      <c r="A137" s="205">
        <v>41400</v>
      </c>
      <c r="B137" s="202">
        <v>663.44</v>
      </c>
      <c r="C137" s="202">
        <v>545.99</v>
      </c>
      <c r="D137" s="202">
        <v>451.42</v>
      </c>
      <c r="E137" s="207">
        <f t="shared" si="6"/>
        <v>-7.8066580923038826E-3</v>
      </c>
      <c r="F137" s="207">
        <f t="shared" si="7"/>
        <v>-1.71020180381285E-2</v>
      </c>
      <c r="G137" s="207">
        <f t="shared" si="8"/>
        <v>1.6276818478579029E-2</v>
      </c>
    </row>
    <row r="138" spans="1:7">
      <c r="A138" s="205">
        <v>41393</v>
      </c>
      <c r="B138" s="202">
        <v>668.11</v>
      </c>
      <c r="C138" s="202">
        <v>548.19000000000005</v>
      </c>
      <c r="D138" s="202">
        <v>457.7</v>
      </c>
      <c r="E138" s="207">
        <f t="shared" si="6"/>
        <v>7.0390690944169155E-3</v>
      </c>
      <c r="F138" s="207">
        <f t="shared" si="7"/>
        <v>4.02937782743282E-3</v>
      </c>
      <c r="G138" s="207">
        <f t="shared" si="8"/>
        <v>1.3911656550440771E-2</v>
      </c>
    </row>
    <row r="139" spans="1:7">
      <c r="A139" s="205">
        <v>41386</v>
      </c>
      <c r="B139" s="202">
        <v>654.92999999999995</v>
      </c>
      <c r="C139" s="202">
        <v>547.53</v>
      </c>
      <c r="D139" s="202">
        <v>461.51</v>
      </c>
      <c r="E139" s="207">
        <f t="shared" si="6"/>
        <v>-1.9727290416248915E-2</v>
      </c>
      <c r="F139" s="207">
        <f t="shared" si="7"/>
        <v>-1.203962129918608E-3</v>
      </c>
      <c r="G139" s="207">
        <f t="shared" si="8"/>
        <v>8.3242298448765618E-3</v>
      </c>
    </row>
    <row r="140" spans="1:7">
      <c r="A140" s="205">
        <v>41379</v>
      </c>
      <c r="B140" s="202">
        <v>686.29</v>
      </c>
      <c r="C140" s="202">
        <v>559.44000000000005</v>
      </c>
      <c r="D140" s="202">
        <v>464.91</v>
      </c>
      <c r="E140" s="207">
        <f t="shared" si="6"/>
        <v>4.7882979860443126E-2</v>
      </c>
      <c r="F140" s="207">
        <f t="shared" si="7"/>
        <v>2.1752232754369775E-2</v>
      </c>
      <c r="G140" s="207">
        <f t="shared" si="8"/>
        <v>7.3671209724600426E-3</v>
      </c>
    </row>
    <row r="141" spans="1:7">
      <c r="A141" s="205">
        <v>41372</v>
      </c>
      <c r="B141" s="202">
        <v>714.87</v>
      </c>
      <c r="C141" s="202">
        <v>568.76</v>
      </c>
      <c r="D141" s="202">
        <v>474.14</v>
      </c>
      <c r="E141" s="207">
        <f t="shared" si="6"/>
        <v>4.1644202887992018E-2</v>
      </c>
      <c r="F141" s="207">
        <f t="shared" si="7"/>
        <v>1.6659516659516545E-2</v>
      </c>
      <c r="G141" s="207">
        <f t="shared" si="8"/>
        <v>1.9853304940741133E-2</v>
      </c>
    </row>
    <row r="142" spans="1:7">
      <c r="A142" s="205">
        <v>41358</v>
      </c>
      <c r="B142" s="202">
        <v>698.88</v>
      </c>
      <c r="C142" s="202">
        <v>570.99</v>
      </c>
      <c r="D142" s="202">
        <v>480.27</v>
      </c>
      <c r="E142" s="207">
        <f t="shared" si="6"/>
        <v>-2.2367703218767063E-2</v>
      </c>
      <c r="F142" s="207">
        <f t="shared" si="7"/>
        <v>3.9208101835572443E-3</v>
      </c>
      <c r="G142" s="207">
        <f t="shared" si="8"/>
        <v>1.292867085670898E-2</v>
      </c>
    </row>
    <row r="143" spans="1:7">
      <c r="A143" s="205">
        <v>41351</v>
      </c>
      <c r="B143" s="202">
        <v>707.68</v>
      </c>
      <c r="C143" s="202">
        <v>577.12</v>
      </c>
      <c r="D143" s="202">
        <v>482.52</v>
      </c>
      <c r="E143" s="207">
        <f t="shared" si="6"/>
        <v>1.2591575091575026E-2</v>
      </c>
      <c r="F143" s="207">
        <f t="shared" si="7"/>
        <v>1.0735739680204548E-2</v>
      </c>
      <c r="G143" s="207">
        <f t="shared" si="8"/>
        <v>4.6848647635704919E-3</v>
      </c>
    </row>
    <row r="144" spans="1:7">
      <c r="A144" s="205">
        <v>41344</v>
      </c>
      <c r="B144" s="202">
        <v>710.62</v>
      </c>
      <c r="C144" s="202">
        <v>581.5</v>
      </c>
      <c r="D144" s="202">
        <v>488.56</v>
      </c>
      <c r="E144" s="207">
        <f t="shared" si="6"/>
        <v>4.1544200768709799E-3</v>
      </c>
      <c r="F144" s="207">
        <f t="shared" si="7"/>
        <v>7.5894094815636181E-3</v>
      </c>
      <c r="G144" s="207">
        <f t="shared" si="8"/>
        <v>1.2517615850120244E-2</v>
      </c>
    </row>
    <row r="145" spans="1:7">
      <c r="A145" s="205">
        <v>41337</v>
      </c>
      <c r="B145" s="202">
        <v>721.95</v>
      </c>
      <c r="C145" s="202">
        <v>585.54999999999995</v>
      </c>
      <c r="D145" s="202">
        <v>494.96</v>
      </c>
      <c r="E145" s="207">
        <f t="shared" si="6"/>
        <v>1.5943823703245111E-2</v>
      </c>
      <c r="F145" s="207">
        <f t="shared" si="7"/>
        <v>6.9647463456577038E-3</v>
      </c>
      <c r="G145" s="207">
        <f t="shared" si="8"/>
        <v>1.3099721630915296E-2</v>
      </c>
    </row>
    <row r="146" spans="1:7">
      <c r="A146" s="205">
        <v>41330</v>
      </c>
      <c r="B146" s="202">
        <v>733.57</v>
      </c>
      <c r="C146" s="202">
        <v>594.17999999999995</v>
      </c>
      <c r="D146" s="202">
        <v>499.87</v>
      </c>
      <c r="E146" s="207">
        <f t="shared" si="6"/>
        <v>1.6095297458272737E-2</v>
      </c>
      <c r="F146" s="207">
        <f t="shared" si="7"/>
        <v>1.4738280249338223E-2</v>
      </c>
      <c r="G146" s="207">
        <f t="shared" si="8"/>
        <v>9.9199935348311483E-3</v>
      </c>
    </row>
    <row r="147" spans="1:7">
      <c r="A147" s="205">
        <v>41323</v>
      </c>
      <c r="B147" s="202">
        <v>736.74</v>
      </c>
      <c r="C147" s="202">
        <v>600.20000000000005</v>
      </c>
      <c r="D147" s="202">
        <v>500.39</v>
      </c>
      <c r="E147" s="207">
        <f t="shared" ref="E147:E210" si="9">((B147-B146)/B146)</f>
        <v>4.3213326608230419E-3</v>
      </c>
      <c r="F147" s="207">
        <f t="shared" ref="F147:F210" si="10">((C147-C146)/C146)</f>
        <v>1.013160994984701E-2</v>
      </c>
      <c r="G147" s="207">
        <f t="shared" ref="G147:G210" si="11">((D147-D146)/D146)</f>
        <v>1.0402704703222473E-3</v>
      </c>
    </row>
    <row r="148" spans="1:7">
      <c r="A148" s="205">
        <v>41316</v>
      </c>
      <c r="B148" s="202">
        <v>725.62</v>
      </c>
      <c r="C148" s="202">
        <v>587.17999999999995</v>
      </c>
      <c r="D148" s="202">
        <v>503.09</v>
      </c>
      <c r="E148" s="207">
        <f t="shared" si="9"/>
        <v>-1.5093520102071293E-2</v>
      </c>
      <c r="F148" s="207">
        <f t="shared" si="10"/>
        <v>-2.16927690769745E-2</v>
      </c>
      <c r="G148" s="207">
        <f t="shared" si="11"/>
        <v>5.3957912827993938E-3</v>
      </c>
    </row>
    <row r="149" spans="1:7">
      <c r="A149" s="205">
        <v>41309</v>
      </c>
      <c r="B149" s="202">
        <v>717.95</v>
      </c>
      <c r="C149" s="202">
        <v>574.24</v>
      </c>
      <c r="D149" s="202">
        <v>503.81</v>
      </c>
      <c r="E149" s="207">
        <f t="shared" si="9"/>
        <v>-1.0570270940712714E-2</v>
      </c>
      <c r="F149" s="207">
        <f t="shared" si="10"/>
        <v>-2.2037535338396985E-2</v>
      </c>
      <c r="G149" s="207">
        <f t="shared" si="11"/>
        <v>1.4311554592618167E-3</v>
      </c>
    </row>
    <row r="150" spans="1:7">
      <c r="A150" s="205">
        <v>41302</v>
      </c>
      <c r="B150" s="202">
        <v>713.6</v>
      </c>
      <c r="C150" s="202">
        <v>572.57000000000005</v>
      </c>
      <c r="D150" s="202">
        <v>503.16</v>
      </c>
      <c r="E150" s="207">
        <f t="shared" si="9"/>
        <v>-6.0589177519326173E-3</v>
      </c>
      <c r="F150" s="207">
        <f t="shared" si="10"/>
        <v>-2.9081916968514195E-3</v>
      </c>
      <c r="G150" s="207">
        <f t="shared" si="11"/>
        <v>-1.29016891288378E-3</v>
      </c>
    </row>
    <row r="151" spans="1:7">
      <c r="A151" s="205">
        <v>41295</v>
      </c>
      <c r="B151" s="202">
        <v>712.45</v>
      </c>
      <c r="C151" s="202">
        <v>562.78</v>
      </c>
      <c r="D151" s="202">
        <v>506.4</v>
      </c>
      <c r="E151" s="207">
        <f t="shared" si="9"/>
        <v>-1.6115470852017617E-3</v>
      </c>
      <c r="F151" s="207">
        <f t="shared" si="10"/>
        <v>-1.7098346053757752E-2</v>
      </c>
      <c r="G151" s="207">
        <f t="shared" si="11"/>
        <v>6.4393036012400668E-3</v>
      </c>
    </row>
    <row r="152" spans="1:7">
      <c r="A152" s="205">
        <v>41288</v>
      </c>
      <c r="B152" s="202">
        <v>715.53</v>
      </c>
      <c r="C152" s="202">
        <v>569.16</v>
      </c>
      <c r="D152" s="202">
        <v>511.01</v>
      </c>
      <c r="E152" s="207">
        <f t="shared" si="9"/>
        <v>4.3231103937117366E-3</v>
      </c>
      <c r="F152" s="207">
        <f t="shared" si="10"/>
        <v>1.1336579125057741E-2</v>
      </c>
      <c r="G152" s="207">
        <f t="shared" si="11"/>
        <v>9.103475513428147E-3</v>
      </c>
    </row>
    <row r="153" spans="1:7">
      <c r="A153" s="205">
        <v>41281</v>
      </c>
      <c r="B153" s="202">
        <v>706.58</v>
      </c>
      <c r="C153" s="202">
        <v>561.91</v>
      </c>
      <c r="D153" s="202">
        <v>512.91</v>
      </c>
      <c r="E153" s="207">
        <f t="shared" si="9"/>
        <v>-1.2508210696965791E-2</v>
      </c>
      <c r="F153" s="207">
        <f t="shared" si="10"/>
        <v>-1.2738070138449646E-2</v>
      </c>
      <c r="G153" s="207">
        <f t="shared" si="11"/>
        <v>3.7181268468326986E-3</v>
      </c>
    </row>
    <row r="154" spans="1:7">
      <c r="A154" s="205">
        <v>41260</v>
      </c>
      <c r="B154" s="202">
        <v>708.02</v>
      </c>
      <c r="C154" s="202">
        <v>553.76</v>
      </c>
      <c r="D154" s="202">
        <v>515.12</v>
      </c>
      <c r="E154" s="207">
        <f t="shared" si="9"/>
        <v>2.0379857907100976E-3</v>
      </c>
      <c r="F154" s="207">
        <f t="shared" si="10"/>
        <v>-1.4504102080404296E-2</v>
      </c>
      <c r="G154" s="207">
        <f t="shared" si="11"/>
        <v>4.3087481234525288E-3</v>
      </c>
    </row>
    <row r="155" spans="1:7">
      <c r="A155" s="205">
        <v>41253</v>
      </c>
      <c r="B155" s="202">
        <v>716.01</v>
      </c>
      <c r="C155" s="202">
        <v>553.59</v>
      </c>
      <c r="D155" s="202">
        <v>515.62</v>
      </c>
      <c r="E155" s="207">
        <f t="shared" si="9"/>
        <v>1.1284991949379973E-2</v>
      </c>
      <c r="F155" s="207">
        <f t="shared" si="10"/>
        <v>-3.0699219878640397E-4</v>
      </c>
      <c r="G155" s="207">
        <f t="shared" si="11"/>
        <v>9.7064761608945489E-4</v>
      </c>
    </row>
    <row r="156" spans="1:7">
      <c r="A156" s="205">
        <v>41246</v>
      </c>
      <c r="B156" s="202">
        <v>729.2</v>
      </c>
      <c r="C156" s="202">
        <v>560.82000000000005</v>
      </c>
      <c r="D156" s="202">
        <v>516.25</v>
      </c>
      <c r="E156" s="207">
        <f t="shared" si="9"/>
        <v>1.8421530425552793E-2</v>
      </c>
      <c r="F156" s="207">
        <f t="shared" si="10"/>
        <v>1.3060207012409938E-2</v>
      </c>
      <c r="G156" s="207">
        <f t="shared" si="11"/>
        <v>1.2218300298669474E-3</v>
      </c>
    </row>
    <row r="157" spans="1:7">
      <c r="A157" s="205">
        <v>41239</v>
      </c>
      <c r="B157" s="202">
        <v>740.06</v>
      </c>
      <c r="C157" s="202">
        <v>571.12</v>
      </c>
      <c r="D157" s="202">
        <v>516.01</v>
      </c>
      <c r="E157" s="207">
        <f t="shared" si="9"/>
        <v>1.4893033461327344E-2</v>
      </c>
      <c r="F157" s="207">
        <f t="shared" si="10"/>
        <v>1.836596412396126E-2</v>
      </c>
      <c r="G157" s="207">
        <f t="shared" si="11"/>
        <v>-4.6489104116224521E-4</v>
      </c>
    </row>
    <row r="158" spans="1:7">
      <c r="A158" s="205">
        <v>41232</v>
      </c>
      <c r="B158" s="202">
        <v>732.32</v>
      </c>
      <c r="C158" s="202">
        <v>573.53</v>
      </c>
      <c r="D158" s="202">
        <v>513.52</v>
      </c>
      <c r="E158" s="207">
        <f t="shared" si="9"/>
        <v>-1.0458611463935216E-2</v>
      </c>
      <c r="F158" s="207">
        <f t="shared" si="10"/>
        <v>4.2197786804874073E-3</v>
      </c>
      <c r="G158" s="207">
        <f t="shared" si="11"/>
        <v>-4.8254878781419141E-3</v>
      </c>
    </row>
    <row r="159" spans="1:7">
      <c r="A159" s="205">
        <v>41225</v>
      </c>
      <c r="B159" s="202">
        <v>744.08</v>
      </c>
      <c r="C159" s="202">
        <v>575.77</v>
      </c>
      <c r="D159" s="202">
        <v>510.86</v>
      </c>
      <c r="E159" s="207">
        <f t="shared" si="9"/>
        <v>1.6058553637753974E-2</v>
      </c>
      <c r="F159" s="207">
        <f t="shared" si="10"/>
        <v>3.905637019859483E-3</v>
      </c>
      <c r="G159" s="207">
        <f t="shared" si="11"/>
        <v>-5.1799345692474848E-3</v>
      </c>
    </row>
    <row r="160" spans="1:7">
      <c r="A160" s="205">
        <v>41218</v>
      </c>
      <c r="B160" s="202">
        <v>750.47</v>
      </c>
      <c r="C160" s="202">
        <v>580.16</v>
      </c>
      <c r="D160" s="202">
        <v>505.91</v>
      </c>
      <c r="E160" s="207">
        <f t="shared" si="9"/>
        <v>8.5877862595419661E-3</v>
      </c>
      <c r="F160" s="207">
        <f t="shared" si="10"/>
        <v>7.6245723118606151E-3</v>
      </c>
      <c r="G160" s="207">
        <f t="shared" si="11"/>
        <v>-9.6895431233605857E-3</v>
      </c>
    </row>
    <row r="161" spans="1:7">
      <c r="A161" s="205">
        <v>41211</v>
      </c>
      <c r="B161" s="202">
        <v>748.74</v>
      </c>
      <c r="C161" s="202">
        <v>586.04</v>
      </c>
      <c r="D161" s="202">
        <v>503.98</v>
      </c>
      <c r="E161" s="207">
        <f t="shared" si="9"/>
        <v>-2.3052220608418966E-3</v>
      </c>
      <c r="F161" s="207">
        <f t="shared" si="10"/>
        <v>1.0135135135135127E-2</v>
      </c>
      <c r="G161" s="207">
        <f t="shared" si="11"/>
        <v>-3.8149077899231223E-3</v>
      </c>
    </row>
    <row r="162" spans="1:7">
      <c r="A162" s="205">
        <v>41204</v>
      </c>
      <c r="B162" s="202">
        <v>761.67</v>
      </c>
      <c r="C162" s="202">
        <v>592.23</v>
      </c>
      <c r="D162" s="202">
        <v>506.73</v>
      </c>
      <c r="E162" s="207">
        <f t="shared" si="9"/>
        <v>1.7269011940059233E-2</v>
      </c>
      <c r="F162" s="207">
        <f t="shared" si="10"/>
        <v>1.056241894751221E-2</v>
      </c>
      <c r="G162" s="207">
        <f t="shared" si="11"/>
        <v>5.4565657367355849E-3</v>
      </c>
    </row>
    <row r="163" spans="1:7">
      <c r="A163" s="205">
        <v>41197</v>
      </c>
      <c r="B163" s="202">
        <v>777.06</v>
      </c>
      <c r="C163" s="202">
        <v>606.82000000000005</v>
      </c>
      <c r="D163" s="202">
        <v>505.35</v>
      </c>
      <c r="E163" s="207">
        <f t="shared" si="9"/>
        <v>2.0205600850762125E-2</v>
      </c>
      <c r="F163" s="207">
        <f t="shared" si="10"/>
        <v>2.4635698968306287E-2</v>
      </c>
      <c r="G163" s="207">
        <f t="shared" si="11"/>
        <v>-2.7233437925522378E-3</v>
      </c>
    </row>
    <row r="164" spans="1:7">
      <c r="A164" s="205">
        <v>41190</v>
      </c>
      <c r="B164" s="202">
        <v>754.54</v>
      </c>
      <c r="C164" s="202">
        <v>606.80999999999995</v>
      </c>
      <c r="D164" s="202">
        <v>504.23</v>
      </c>
      <c r="E164" s="207">
        <f t="shared" si="9"/>
        <v>-2.8981031065812141E-2</v>
      </c>
      <c r="F164" s="207">
        <f t="shared" si="10"/>
        <v>-1.6479351372902328E-5</v>
      </c>
      <c r="G164" s="207">
        <f t="shared" si="11"/>
        <v>-2.2162857425546741E-3</v>
      </c>
    </row>
    <row r="165" spans="1:7">
      <c r="A165" s="205">
        <v>41183</v>
      </c>
      <c r="B165" s="202">
        <v>748.83</v>
      </c>
      <c r="C165" s="202">
        <v>614.04999999999995</v>
      </c>
      <c r="D165" s="202">
        <v>497.1</v>
      </c>
      <c r="E165" s="207">
        <f t="shared" si="9"/>
        <v>-7.5675245845149668E-3</v>
      </c>
      <c r="F165" s="207">
        <f t="shared" si="10"/>
        <v>1.1931247013068358E-2</v>
      </c>
      <c r="G165" s="207">
        <f t="shared" si="11"/>
        <v>-1.4140372449080767E-2</v>
      </c>
    </row>
    <row r="166" spans="1:7">
      <c r="A166" s="205">
        <v>41176</v>
      </c>
      <c r="B166" s="202">
        <v>741.62</v>
      </c>
      <c r="C166" s="202">
        <v>625.05999999999995</v>
      </c>
      <c r="D166" s="202">
        <v>495.67</v>
      </c>
      <c r="E166" s="207">
        <f t="shared" si="9"/>
        <v>-9.6283535648946164E-3</v>
      </c>
      <c r="F166" s="207">
        <f t="shared" si="10"/>
        <v>1.7930135982411843E-2</v>
      </c>
      <c r="G166" s="207">
        <f t="shared" si="11"/>
        <v>-2.8766847716757329E-3</v>
      </c>
    </row>
    <row r="167" spans="1:7">
      <c r="A167" s="205">
        <v>41169</v>
      </c>
      <c r="B167" s="202">
        <v>759.74</v>
      </c>
      <c r="C167" s="202">
        <v>637.67999999999995</v>
      </c>
      <c r="D167" s="202">
        <v>496.14</v>
      </c>
      <c r="E167" s="207">
        <f t="shared" si="9"/>
        <v>2.4432998031336809E-2</v>
      </c>
      <c r="F167" s="207">
        <f t="shared" si="10"/>
        <v>2.019006175407162E-2</v>
      </c>
      <c r="G167" s="207">
        <f t="shared" si="11"/>
        <v>9.4821151169118651E-4</v>
      </c>
    </row>
    <row r="168" spans="1:7">
      <c r="A168" s="205">
        <v>41162</v>
      </c>
      <c r="B168" s="202">
        <v>762.66</v>
      </c>
      <c r="C168" s="202">
        <v>638.42999999999995</v>
      </c>
      <c r="D168" s="202">
        <v>487.18</v>
      </c>
      <c r="E168" s="207">
        <f t="shared" si="9"/>
        <v>3.8434201174085332E-3</v>
      </c>
      <c r="F168" s="207">
        <f t="shared" si="10"/>
        <v>1.1761385020700038E-3</v>
      </c>
      <c r="G168" s="207">
        <f t="shared" si="11"/>
        <v>-1.8059418712460151E-2</v>
      </c>
    </row>
    <row r="169" spans="1:7">
      <c r="A169" s="205">
        <v>41155</v>
      </c>
      <c r="B169" s="202">
        <v>762.31</v>
      </c>
      <c r="C169" s="202">
        <v>635.54</v>
      </c>
      <c r="D169" s="202">
        <v>475.78</v>
      </c>
      <c r="E169" s="207">
        <f t="shared" si="9"/>
        <v>-4.5892009545540967E-4</v>
      </c>
      <c r="F169" s="207">
        <f t="shared" si="10"/>
        <v>-4.5267296336324835E-3</v>
      </c>
      <c r="G169" s="207">
        <f t="shared" si="11"/>
        <v>-2.3399975368447051E-2</v>
      </c>
    </row>
    <row r="170" spans="1:7">
      <c r="A170" s="205">
        <v>41148</v>
      </c>
      <c r="B170" s="202">
        <v>770.48</v>
      </c>
      <c r="C170" s="202">
        <v>637.77</v>
      </c>
      <c r="D170" s="202">
        <v>477.57</v>
      </c>
      <c r="E170" s="207">
        <f t="shared" si="9"/>
        <v>1.071742466975387E-2</v>
      </c>
      <c r="F170" s="207">
        <f t="shared" si="10"/>
        <v>3.5088271391258115E-3</v>
      </c>
      <c r="G170" s="207">
        <f t="shared" si="11"/>
        <v>3.7622430535121706E-3</v>
      </c>
    </row>
    <row r="171" spans="1:7">
      <c r="A171" s="205">
        <v>41141</v>
      </c>
      <c r="B171" s="202">
        <v>763.76</v>
      </c>
      <c r="C171" s="202">
        <v>636.09</v>
      </c>
      <c r="D171" s="202">
        <v>476.28</v>
      </c>
      <c r="E171" s="207">
        <f t="shared" si="9"/>
        <v>-8.721835738760288E-3</v>
      </c>
      <c r="F171" s="207">
        <f t="shared" si="10"/>
        <v>-2.6341784655909656E-3</v>
      </c>
      <c r="G171" s="207">
        <f t="shared" si="11"/>
        <v>-2.7011746969031148E-3</v>
      </c>
    </row>
    <row r="172" spans="1:7">
      <c r="A172" s="205">
        <v>41134</v>
      </c>
      <c r="B172" s="202">
        <v>743.88</v>
      </c>
      <c r="C172" s="202">
        <v>626.13</v>
      </c>
      <c r="D172" s="202">
        <v>472.05</v>
      </c>
      <c r="E172" s="207">
        <f t="shared" si="9"/>
        <v>-2.6029119095003661E-2</v>
      </c>
      <c r="F172" s="207">
        <f t="shared" si="10"/>
        <v>-1.5658161580908419E-2</v>
      </c>
      <c r="G172" s="207">
        <f t="shared" si="11"/>
        <v>-8.8813303099016579E-3</v>
      </c>
    </row>
    <row r="173" spans="1:7">
      <c r="A173" s="205">
        <v>41127</v>
      </c>
      <c r="B173" s="202">
        <v>726.55</v>
      </c>
      <c r="C173" s="202">
        <v>606.19000000000005</v>
      </c>
      <c r="D173" s="202">
        <v>466.67</v>
      </c>
      <c r="E173" s="207">
        <f t="shared" si="9"/>
        <v>-2.3296768295961768E-2</v>
      </c>
      <c r="F173" s="207">
        <f t="shared" si="10"/>
        <v>-3.1846421669621233E-2</v>
      </c>
      <c r="G173" s="207">
        <f t="shared" si="11"/>
        <v>-1.1397097765067249E-2</v>
      </c>
    </row>
    <row r="174" spans="1:7">
      <c r="A174" s="205">
        <v>41120</v>
      </c>
      <c r="B174" s="202">
        <v>729.62</v>
      </c>
      <c r="C174" s="202">
        <v>600.57000000000005</v>
      </c>
      <c r="D174" s="202">
        <v>459.34</v>
      </c>
      <c r="E174" s="207">
        <f t="shared" si="9"/>
        <v>4.225449039983553E-3</v>
      </c>
      <c r="F174" s="207">
        <f t="shared" si="10"/>
        <v>-9.2710206370939865E-3</v>
      </c>
      <c r="G174" s="207">
        <f t="shared" si="11"/>
        <v>-1.5707030664066774E-2</v>
      </c>
    </row>
    <row r="175" spans="1:7">
      <c r="A175" s="205">
        <v>41113</v>
      </c>
      <c r="B175" s="202">
        <v>731.37</v>
      </c>
      <c r="C175" s="202">
        <v>599.14</v>
      </c>
      <c r="D175" s="202">
        <v>456.78</v>
      </c>
      <c r="E175" s="207">
        <f t="shared" si="9"/>
        <v>2.3985088128066663E-3</v>
      </c>
      <c r="F175" s="207">
        <f t="shared" si="10"/>
        <v>-2.381071315583635E-3</v>
      </c>
      <c r="G175" s="207">
        <f t="shared" si="11"/>
        <v>-5.5732137414551365E-3</v>
      </c>
    </row>
    <row r="176" spans="1:7">
      <c r="A176" s="205">
        <v>41106</v>
      </c>
      <c r="B176" s="202">
        <v>710.05</v>
      </c>
      <c r="C176" s="202">
        <v>580.59</v>
      </c>
      <c r="D176" s="202">
        <v>459.51</v>
      </c>
      <c r="E176" s="207">
        <f t="shared" si="9"/>
        <v>-2.9150771839151251E-2</v>
      </c>
      <c r="F176" s="207">
        <f t="shared" si="10"/>
        <v>-3.0961044163300654E-2</v>
      </c>
      <c r="G176" s="207">
        <f t="shared" si="11"/>
        <v>5.9766189412846851E-3</v>
      </c>
    </row>
    <row r="177" spans="1:7">
      <c r="A177" s="205">
        <v>41099</v>
      </c>
      <c r="B177" s="202">
        <v>699.15</v>
      </c>
      <c r="C177" s="202">
        <v>572.89</v>
      </c>
      <c r="D177" s="202">
        <v>457.46</v>
      </c>
      <c r="E177" s="207">
        <f t="shared" si="9"/>
        <v>-1.5351031617491694E-2</v>
      </c>
      <c r="F177" s="207">
        <f t="shared" si="10"/>
        <v>-1.3262371036359643E-2</v>
      </c>
      <c r="G177" s="207">
        <f t="shared" si="11"/>
        <v>-4.4612739657461454E-3</v>
      </c>
    </row>
    <row r="178" spans="1:7">
      <c r="A178" s="205">
        <v>41092</v>
      </c>
      <c r="B178" s="202">
        <v>671.05</v>
      </c>
      <c r="C178" s="202">
        <v>556.04999999999995</v>
      </c>
      <c r="D178" s="202">
        <v>459.96</v>
      </c>
      <c r="E178" s="207">
        <f t="shared" si="9"/>
        <v>-4.0191661303010835E-2</v>
      </c>
      <c r="F178" s="207">
        <f t="shared" si="10"/>
        <v>-2.9394822740840359E-2</v>
      </c>
      <c r="G178" s="207">
        <f t="shared" si="11"/>
        <v>5.4649586849123419E-3</v>
      </c>
    </row>
    <row r="179" spans="1:7">
      <c r="A179" s="205">
        <v>41085</v>
      </c>
      <c r="B179" s="202">
        <v>672.87</v>
      </c>
      <c r="C179" s="202">
        <v>558.14</v>
      </c>
      <c r="D179" s="202">
        <v>465.62</v>
      </c>
      <c r="E179" s="207">
        <f t="shared" si="9"/>
        <v>2.7121674986961479E-3</v>
      </c>
      <c r="F179" s="207">
        <f t="shared" si="10"/>
        <v>3.7586547972305226E-3</v>
      </c>
      <c r="G179" s="207">
        <f t="shared" si="11"/>
        <v>1.2305417862422873E-2</v>
      </c>
    </row>
    <row r="180" spans="1:7">
      <c r="A180" s="205">
        <v>41078</v>
      </c>
      <c r="B180" s="202">
        <v>682.49</v>
      </c>
      <c r="C180" s="202">
        <v>572.82000000000005</v>
      </c>
      <c r="D180" s="202">
        <v>473.89</v>
      </c>
      <c r="E180" s="207">
        <f t="shared" si="9"/>
        <v>1.4296966724627349E-2</v>
      </c>
      <c r="F180" s="207">
        <f t="shared" si="10"/>
        <v>2.6301644748629491E-2</v>
      </c>
      <c r="G180" s="207">
        <f t="shared" si="11"/>
        <v>1.7761264550491779E-2</v>
      </c>
    </row>
    <row r="181" spans="1:7">
      <c r="A181" s="205">
        <v>41071</v>
      </c>
      <c r="B181" s="202">
        <v>683.61</v>
      </c>
      <c r="C181" s="202">
        <v>584.25</v>
      </c>
      <c r="D181" s="202">
        <v>479.57</v>
      </c>
      <c r="E181" s="207">
        <f t="shared" si="9"/>
        <v>1.6410496857096873E-3</v>
      </c>
      <c r="F181" s="207">
        <f t="shared" si="10"/>
        <v>1.9953912223735115E-2</v>
      </c>
      <c r="G181" s="207">
        <f t="shared" si="11"/>
        <v>1.1985903901749365E-2</v>
      </c>
    </row>
    <row r="182" spans="1:7">
      <c r="A182" s="205">
        <v>41064</v>
      </c>
      <c r="B182" s="202">
        <v>708.82</v>
      </c>
      <c r="C182" s="202">
        <v>602.38</v>
      </c>
      <c r="D182" s="202">
        <v>481.72</v>
      </c>
      <c r="E182" s="207">
        <f t="shared" si="9"/>
        <v>3.6877751934582634E-2</v>
      </c>
      <c r="F182" s="207">
        <f t="shared" si="10"/>
        <v>3.1031236628155746E-2</v>
      </c>
      <c r="G182" s="207">
        <f t="shared" si="11"/>
        <v>4.4831828513043643E-3</v>
      </c>
    </row>
    <row r="183" spans="1:7">
      <c r="A183" s="205">
        <v>41057</v>
      </c>
      <c r="B183" s="202">
        <v>713.49</v>
      </c>
      <c r="C183" s="202">
        <v>607.59</v>
      </c>
      <c r="D183" s="202">
        <v>486.29</v>
      </c>
      <c r="E183" s="207">
        <f t="shared" si="9"/>
        <v>6.5884145481221734E-3</v>
      </c>
      <c r="F183" s="207">
        <f t="shared" si="10"/>
        <v>8.649025532056237E-3</v>
      </c>
      <c r="G183" s="207">
        <f t="shared" si="11"/>
        <v>9.4868388275346528E-3</v>
      </c>
    </row>
    <row r="184" spans="1:7">
      <c r="A184" s="205">
        <v>41050</v>
      </c>
      <c r="B184" s="202">
        <v>718.2</v>
      </c>
      <c r="C184" s="202">
        <v>611.16999999999996</v>
      </c>
      <c r="D184" s="202">
        <v>488.64</v>
      </c>
      <c r="E184" s="207">
        <f t="shared" si="9"/>
        <v>6.6013539082538453E-3</v>
      </c>
      <c r="F184" s="207">
        <f t="shared" si="10"/>
        <v>5.8921312068992695E-3</v>
      </c>
      <c r="G184" s="207">
        <f t="shared" si="11"/>
        <v>4.8325073515802621E-3</v>
      </c>
    </row>
    <row r="185" spans="1:7">
      <c r="A185" s="205">
        <v>41043</v>
      </c>
      <c r="B185" s="202">
        <v>723.11</v>
      </c>
      <c r="C185" s="202">
        <v>618.64</v>
      </c>
      <c r="D185" s="202">
        <v>493.16</v>
      </c>
      <c r="E185" s="207">
        <f t="shared" si="9"/>
        <v>6.8365357839041598E-3</v>
      </c>
      <c r="F185" s="207">
        <f t="shared" si="10"/>
        <v>1.2222458563083967E-2</v>
      </c>
      <c r="G185" s="207">
        <f t="shared" si="11"/>
        <v>9.2501637197119329E-3</v>
      </c>
    </row>
    <row r="186" spans="1:7">
      <c r="A186" s="205">
        <v>41036</v>
      </c>
      <c r="B186" s="202">
        <v>743.2</v>
      </c>
      <c r="C186" s="202">
        <v>632.34</v>
      </c>
      <c r="D186" s="202">
        <v>506.18</v>
      </c>
      <c r="E186" s="207">
        <f t="shared" si="9"/>
        <v>2.7782771639169743E-2</v>
      </c>
      <c r="F186" s="207">
        <f t="shared" si="10"/>
        <v>2.2145351092719586E-2</v>
      </c>
      <c r="G186" s="207">
        <f t="shared" si="11"/>
        <v>2.6401167977938157E-2</v>
      </c>
    </row>
    <row r="187" spans="1:7">
      <c r="A187" s="205">
        <v>41029</v>
      </c>
      <c r="B187" s="202">
        <v>743.24</v>
      </c>
      <c r="C187" s="202">
        <v>636.63</v>
      </c>
      <c r="D187" s="202">
        <v>510.76</v>
      </c>
      <c r="E187" s="207">
        <f t="shared" si="9"/>
        <v>5.3821313239994102E-5</v>
      </c>
      <c r="F187" s="207">
        <f t="shared" si="10"/>
        <v>6.7843248885092883E-3</v>
      </c>
      <c r="G187" s="207">
        <f t="shared" si="11"/>
        <v>9.0481646844995534E-3</v>
      </c>
    </row>
    <row r="188" spans="1:7">
      <c r="A188" s="205">
        <v>41022</v>
      </c>
      <c r="B188" s="202">
        <v>742.65</v>
      </c>
      <c r="C188" s="202">
        <v>642.55999999999995</v>
      </c>
      <c r="D188" s="202">
        <v>510.21</v>
      </c>
      <c r="E188" s="207">
        <f t="shared" si="9"/>
        <v>-7.9382164576722431E-4</v>
      </c>
      <c r="F188" s="207">
        <f t="shared" si="10"/>
        <v>9.3146725727658915E-3</v>
      </c>
      <c r="G188" s="207">
        <f t="shared" si="11"/>
        <v>-1.0768266896389917E-3</v>
      </c>
    </row>
    <row r="189" spans="1:7">
      <c r="A189" s="205">
        <v>41015</v>
      </c>
      <c r="B189" s="202">
        <v>746.45</v>
      </c>
      <c r="C189" s="202">
        <v>650.53</v>
      </c>
      <c r="D189" s="202">
        <v>513.66999999999996</v>
      </c>
      <c r="E189" s="207">
        <f t="shared" si="9"/>
        <v>5.1168114185687315E-3</v>
      </c>
      <c r="F189" s="207">
        <f t="shared" si="10"/>
        <v>1.2403510956175342E-2</v>
      </c>
      <c r="G189" s="207">
        <f t="shared" si="11"/>
        <v>6.7815213343524819E-3</v>
      </c>
    </row>
    <row r="190" spans="1:7">
      <c r="A190" s="205">
        <v>41001</v>
      </c>
      <c r="B190" s="202">
        <v>752.52</v>
      </c>
      <c r="C190" s="202">
        <v>648.86</v>
      </c>
      <c r="D190" s="202">
        <v>517.01</v>
      </c>
      <c r="E190" s="207">
        <f t="shared" si="9"/>
        <v>8.1318239667759872E-3</v>
      </c>
      <c r="F190" s="207">
        <f t="shared" si="10"/>
        <v>-2.5671375647548294E-3</v>
      </c>
      <c r="G190" s="207">
        <f t="shared" si="11"/>
        <v>6.5022290575662044E-3</v>
      </c>
    </row>
    <row r="191" spans="1:7">
      <c r="A191" s="205">
        <v>40994</v>
      </c>
      <c r="B191" s="202">
        <v>760.09</v>
      </c>
      <c r="C191" s="202">
        <v>648.19000000000005</v>
      </c>
      <c r="D191" s="202">
        <v>517.79</v>
      </c>
      <c r="E191" s="207">
        <f t="shared" si="9"/>
        <v>1.0059533301440561E-2</v>
      </c>
      <c r="F191" s="207">
        <f t="shared" si="10"/>
        <v>-1.0325802176123649E-3</v>
      </c>
      <c r="G191" s="207">
        <f t="shared" si="11"/>
        <v>1.5086748805631859E-3</v>
      </c>
    </row>
    <row r="192" spans="1:7">
      <c r="A192" s="205">
        <v>40987</v>
      </c>
      <c r="B192" s="202">
        <v>769.15</v>
      </c>
      <c r="C192" s="202">
        <v>653.29999999999995</v>
      </c>
      <c r="D192" s="202">
        <v>520.1</v>
      </c>
      <c r="E192" s="207">
        <f t="shared" si="9"/>
        <v>1.1919641095133399E-2</v>
      </c>
      <c r="F192" s="207">
        <f t="shared" si="10"/>
        <v>7.8834909517269628E-3</v>
      </c>
      <c r="G192" s="207">
        <f t="shared" si="11"/>
        <v>4.4612680816548391E-3</v>
      </c>
    </row>
    <row r="193" spans="1:7">
      <c r="A193" s="205">
        <v>40980</v>
      </c>
      <c r="B193" s="202">
        <v>753.99</v>
      </c>
      <c r="C193" s="202">
        <v>644.82000000000005</v>
      </c>
      <c r="D193" s="202">
        <v>518.53</v>
      </c>
      <c r="E193" s="207">
        <f t="shared" si="9"/>
        <v>-1.9710069557303474E-2</v>
      </c>
      <c r="F193" s="207">
        <f t="shared" si="10"/>
        <v>-1.2980254094596518E-2</v>
      </c>
      <c r="G193" s="207">
        <f t="shared" si="11"/>
        <v>-3.0186502595655642E-3</v>
      </c>
    </row>
    <row r="194" spans="1:7">
      <c r="A194" s="205">
        <v>40973</v>
      </c>
      <c r="B194" s="202">
        <v>751.07</v>
      </c>
      <c r="C194" s="202">
        <v>628.30999999999995</v>
      </c>
      <c r="D194" s="202">
        <v>512.21</v>
      </c>
      <c r="E194" s="207">
        <f t="shared" si="9"/>
        <v>-3.8727304075650329E-3</v>
      </c>
      <c r="F194" s="207">
        <f t="shared" si="10"/>
        <v>-2.5604044539561589E-2</v>
      </c>
      <c r="G194" s="207">
        <f t="shared" si="11"/>
        <v>-1.2188301544751387E-2</v>
      </c>
    </row>
    <row r="195" spans="1:7">
      <c r="A195" s="205">
        <v>40966</v>
      </c>
      <c r="B195" s="202">
        <v>762.69</v>
      </c>
      <c r="C195" s="202">
        <v>626.76</v>
      </c>
      <c r="D195" s="202">
        <v>502.84</v>
      </c>
      <c r="E195" s="207">
        <f t="shared" si="9"/>
        <v>1.5471261000971952E-2</v>
      </c>
      <c r="F195" s="207">
        <f t="shared" si="10"/>
        <v>-2.4669351116486365E-3</v>
      </c>
      <c r="G195" s="207">
        <f t="shared" si="11"/>
        <v>-1.8293278147634876E-2</v>
      </c>
    </row>
    <row r="196" spans="1:7">
      <c r="A196" s="205">
        <v>40959</v>
      </c>
      <c r="B196" s="202">
        <v>762.34</v>
      </c>
      <c r="C196" s="202">
        <v>621.03</v>
      </c>
      <c r="D196" s="202">
        <v>501.39</v>
      </c>
      <c r="E196" s="207">
        <f t="shared" si="9"/>
        <v>-4.5890204408084896E-4</v>
      </c>
      <c r="F196" s="207">
        <f t="shared" si="10"/>
        <v>-9.1422554087689355E-3</v>
      </c>
      <c r="G196" s="207">
        <f t="shared" si="11"/>
        <v>-2.8836210325351775E-3</v>
      </c>
    </row>
    <row r="197" spans="1:7">
      <c r="A197" s="205">
        <v>40952</v>
      </c>
      <c r="B197" s="202">
        <v>751.82</v>
      </c>
      <c r="C197" s="202">
        <v>608.91999999999996</v>
      </c>
      <c r="D197" s="202">
        <v>492.99</v>
      </c>
      <c r="E197" s="207">
        <f t="shared" si="9"/>
        <v>-1.3799616968806544E-2</v>
      </c>
      <c r="F197" s="207">
        <f t="shared" si="10"/>
        <v>-1.949986313060563E-2</v>
      </c>
      <c r="G197" s="207">
        <f t="shared" si="11"/>
        <v>-1.6753425477173414E-2</v>
      </c>
    </row>
    <row r="198" spans="1:7">
      <c r="A198" s="205">
        <v>40945</v>
      </c>
      <c r="B198" s="202">
        <v>721.56</v>
      </c>
      <c r="C198" s="202">
        <v>594.53</v>
      </c>
      <c r="D198" s="202">
        <v>482.39</v>
      </c>
      <c r="E198" s="207">
        <f t="shared" si="9"/>
        <v>-4.0248995770264293E-2</v>
      </c>
      <c r="F198" s="207">
        <f t="shared" si="10"/>
        <v>-2.3632004204164728E-2</v>
      </c>
      <c r="G198" s="207">
        <f t="shared" si="11"/>
        <v>-2.1501450333678215E-2</v>
      </c>
    </row>
    <row r="199" spans="1:7">
      <c r="A199" s="205">
        <v>40938</v>
      </c>
      <c r="B199" s="202">
        <v>714.99</v>
      </c>
      <c r="C199" s="202">
        <v>591.30999999999995</v>
      </c>
      <c r="D199" s="202">
        <v>471.21</v>
      </c>
      <c r="E199" s="207">
        <f t="shared" si="9"/>
        <v>-9.1052719108597156E-3</v>
      </c>
      <c r="F199" s="207">
        <f t="shared" si="10"/>
        <v>-5.4160429246632256E-3</v>
      </c>
      <c r="G199" s="207">
        <f t="shared" si="11"/>
        <v>-2.3176268164762967E-2</v>
      </c>
    </row>
    <row r="200" spans="1:7">
      <c r="A200" s="205">
        <v>40931</v>
      </c>
      <c r="B200" s="202">
        <v>727.28</v>
      </c>
      <c r="C200" s="202">
        <v>596.69000000000005</v>
      </c>
      <c r="D200" s="202">
        <v>470.11</v>
      </c>
      <c r="E200" s="207">
        <f t="shared" si="9"/>
        <v>1.7189051595127153E-2</v>
      </c>
      <c r="F200" s="207">
        <f t="shared" si="10"/>
        <v>9.0984424413592026E-3</v>
      </c>
      <c r="G200" s="207">
        <f t="shared" si="11"/>
        <v>-2.3344156533179812E-3</v>
      </c>
    </row>
    <row r="201" spans="1:7">
      <c r="A201" s="205">
        <v>40924</v>
      </c>
      <c r="B201" s="202">
        <v>740.7</v>
      </c>
      <c r="C201" s="202">
        <v>600.47</v>
      </c>
      <c r="D201" s="202">
        <v>465.95</v>
      </c>
      <c r="E201" s="207">
        <f t="shared" si="9"/>
        <v>1.8452315476845331E-2</v>
      </c>
      <c r="F201" s="207">
        <f t="shared" si="10"/>
        <v>6.3349477953375663E-3</v>
      </c>
      <c r="G201" s="207">
        <f t="shared" si="11"/>
        <v>-8.8489927889217942E-3</v>
      </c>
    </row>
    <row r="202" spans="1:7">
      <c r="A202" s="205">
        <v>40917</v>
      </c>
      <c r="B202" s="202">
        <v>723.14</v>
      </c>
      <c r="C202" s="202">
        <v>585.28</v>
      </c>
      <c r="D202" s="202">
        <v>458.48</v>
      </c>
      <c r="E202" s="207">
        <f t="shared" si="9"/>
        <v>-2.3707303901714674E-2</v>
      </c>
      <c r="F202" s="207">
        <f t="shared" si="10"/>
        <v>-2.5296850800206595E-2</v>
      </c>
      <c r="G202" s="207">
        <f t="shared" si="11"/>
        <v>-1.6031763064706449E-2</v>
      </c>
    </row>
    <row r="203" spans="1:7">
      <c r="A203" s="205">
        <v>40896</v>
      </c>
      <c r="B203" s="202">
        <v>703.01</v>
      </c>
      <c r="C203" s="202">
        <v>561.67999999999995</v>
      </c>
      <c r="D203" s="202">
        <v>452.86</v>
      </c>
      <c r="E203" s="207">
        <f t="shared" si="9"/>
        <v>-2.7836933373897164E-2</v>
      </c>
      <c r="F203" s="207">
        <f t="shared" si="10"/>
        <v>-4.0322580645161331E-2</v>
      </c>
      <c r="G203" s="207">
        <f t="shared" si="11"/>
        <v>-1.2257895655208524E-2</v>
      </c>
    </row>
    <row r="204" spans="1:7">
      <c r="A204" s="205">
        <v>40889</v>
      </c>
      <c r="B204" s="202">
        <v>711.84</v>
      </c>
      <c r="C204" s="202">
        <v>560.79</v>
      </c>
      <c r="D204" s="202">
        <v>449.41</v>
      </c>
      <c r="E204" s="207">
        <f t="shared" si="9"/>
        <v>1.2560276525227296E-2</v>
      </c>
      <c r="F204" s="207">
        <f t="shared" si="10"/>
        <v>-1.5845321179318943E-3</v>
      </c>
      <c r="G204" s="207">
        <f t="shared" si="11"/>
        <v>-7.6182484653093416E-3</v>
      </c>
    </row>
    <row r="205" spans="1:7">
      <c r="A205" s="205">
        <v>40882</v>
      </c>
      <c r="B205" s="202">
        <v>718.29</v>
      </c>
      <c r="C205" s="202">
        <v>555.45000000000005</v>
      </c>
      <c r="D205" s="202">
        <v>457.47</v>
      </c>
      <c r="E205" s="207">
        <f t="shared" si="9"/>
        <v>9.0610249494267412E-3</v>
      </c>
      <c r="F205" s="207">
        <f t="shared" si="10"/>
        <v>-9.5222810677792376E-3</v>
      </c>
      <c r="G205" s="207">
        <f t="shared" si="11"/>
        <v>1.7934625397743712E-2</v>
      </c>
    </row>
    <row r="206" spans="1:7">
      <c r="A206" s="205">
        <v>40875</v>
      </c>
      <c r="B206" s="202">
        <v>716.49</v>
      </c>
      <c r="C206" s="202">
        <v>552.96</v>
      </c>
      <c r="D206" s="202">
        <v>457.61</v>
      </c>
      <c r="E206" s="207">
        <f t="shared" si="9"/>
        <v>-2.5059516351333788E-3</v>
      </c>
      <c r="F206" s="207">
        <f t="shared" si="10"/>
        <v>-4.4828517418309642E-3</v>
      </c>
      <c r="G206" s="207">
        <f t="shared" si="11"/>
        <v>3.0603099656805111E-4</v>
      </c>
    </row>
    <row r="207" spans="1:7">
      <c r="A207" s="205">
        <v>40868</v>
      </c>
      <c r="B207" s="202">
        <v>727.48</v>
      </c>
      <c r="C207" s="202">
        <v>565.41</v>
      </c>
      <c r="D207" s="202">
        <v>459.58</v>
      </c>
      <c r="E207" s="207">
        <f t="shared" si="9"/>
        <v>1.5338664880179778E-2</v>
      </c>
      <c r="F207" s="207">
        <f t="shared" si="10"/>
        <v>2.2515190972222099E-2</v>
      </c>
      <c r="G207" s="207">
        <f t="shared" si="11"/>
        <v>4.3049758528003546E-3</v>
      </c>
    </row>
    <row r="208" spans="1:7">
      <c r="A208" s="205">
        <v>40861</v>
      </c>
      <c r="B208" s="202">
        <v>713.28</v>
      </c>
      <c r="C208" s="202">
        <v>565.64</v>
      </c>
      <c r="D208" s="202">
        <v>460.16</v>
      </c>
      <c r="E208" s="207">
        <f t="shared" si="9"/>
        <v>-1.9519436960466329E-2</v>
      </c>
      <c r="F208" s="207">
        <f t="shared" si="10"/>
        <v>4.0678445729650734E-4</v>
      </c>
      <c r="G208" s="207">
        <f t="shared" si="11"/>
        <v>1.262021846033424E-3</v>
      </c>
    </row>
    <row r="209" spans="1:7">
      <c r="A209" s="205">
        <v>40854</v>
      </c>
      <c r="B209" s="202">
        <v>701.23</v>
      </c>
      <c r="C209" s="202">
        <v>549.04</v>
      </c>
      <c r="D209" s="202">
        <v>460.67</v>
      </c>
      <c r="E209" s="207">
        <f t="shared" si="9"/>
        <v>-1.68937864513234E-2</v>
      </c>
      <c r="F209" s="207">
        <f t="shared" si="10"/>
        <v>-2.9347288027720853E-2</v>
      </c>
      <c r="G209" s="207">
        <f t="shared" si="11"/>
        <v>1.1083101529902443E-3</v>
      </c>
    </row>
    <row r="210" spans="1:7">
      <c r="A210" s="205">
        <v>40847</v>
      </c>
      <c r="B210" s="202">
        <v>698.58</v>
      </c>
      <c r="C210" s="202">
        <v>544.91</v>
      </c>
      <c r="D210" s="202">
        <v>460.39</v>
      </c>
      <c r="E210" s="207">
        <f t="shared" si="9"/>
        <v>-3.779073912981443E-3</v>
      </c>
      <c r="F210" s="207">
        <f t="shared" si="10"/>
        <v>-7.5222206032347291E-3</v>
      </c>
      <c r="G210" s="207">
        <f t="shared" si="11"/>
        <v>-6.0781036316675619E-4</v>
      </c>
    </row>
    <row r="211" spans="1:7">
      <c r="A211" s="205">
        <v>40840</v>
      </c>
      <c r="B211" s="202">
        <v>696.53</v>
      </c>
      <c r="C211" s="202">
        <v>548.39</v>
      </c>
      <c r="D211" s="202">
        <v>460.25</v>
      </c>
      <c r="E211" s="207">
        <f t="shared" ref="E211:E274" si="12">((B211-B210)/B210)</f>
        <v>-2.9345243207650777E-3</v>
      </c>
      <c r="F211" s="207">
        <f t="shared" ref="F211:F274" si="13">((C211-C210)/C210)</f>
        <v>6.3863757317722527E-3</v>
      </c>
      <c r="G211" s="207">
        <f t="shared" ref="G211:G274" si="14">((D211-D210)/D210)</f>
        <v>-3.0409001064312074E-4</v>
      </c>
    </row>
    <row r="212" spans="1:7">
      <c r="A212" s="205">
        <v>40833</v>
      </c>
      <c r="B212" s="202">
        <v>681.84</v>
      </c>
      <c r="C212" s="202">
        <v>550.11</v>
      </c>
      <c r="D212" s="202">
        <v>463.81</v>
      </c>
      <c r="E212" s="207">
        <f t="shared" si="12"/>
        <v>-2.1090261725984438E-2</v>
      </c>
      <c r="F212" s="207">
        <f t="shared" si="13"/>
        <v>3.136453983478961E-3</v>
      </c>
      <c r="G212" s="207">
        <f t="shared" si="14"/>
        <v>7.7349266702878916E-3</v>
      </c>
    </row>
    <row r="213" spans="1:7">
      <c r="A213" s="205">
        <v>40826</v>
      </c>
      <c r="B213" s="202">
        <v>668.69</v>
      </c>
      <c r="C213" s="202">
        <v>538.95000000000005</v>
      </c>
      <c r="D213" s="202">
        <v>461.74</v>
      </c>
      <c r="E213" s="207">
        <f t="shared" si="12"/>
        <v>-1.9286049513082215E-2</v>
      </c>
      <c r="F213" s="207">
        <f t="shared" si="13"/>
        <v>-2.0286851720564918E-2</v>
      </c>
      <c r="G213" s="207">
        <f t="shared" si="14"/>
        <v>-4.4630344322028268E-3</v>
      </c>
    </row>
    <row r="214" spans="1:7">
      <c r="A214" s="205">
        <v>40819</v>
      </c>
      <c r="B214" s="202">
        <v>667.56</v>
      </c>
      <c r="C214" s="202">
        <v>538.77</v>
      </c>
      <c r="D214" s="202">
        <v>457.1</v>
      </c>
      <c r="E214" s="207">
        <f t="shared" si="12"/>
        <v>-1.689871240784383E-3</v>
      </c>
      <c r="F214" s="207">
        <f t="shared" si="13"/>
        <v>-3.339827442249998E-4</v>
      </c>
      <c r="G214" s="207">
        <f t="shared" si="14"/>
        <v>-1.0048945293888306E-2</v>
      </c>
    </row>
    <row r="215" spans="1:7">
      <c r="A215" s="205">
        <v>40812</v>
      </c>
      <c r="B215" s="202">
        <v>679.05</v>
      </c>
      <c r="C215" s="202">
        <v>546.02</v>
      </c>
      <c r="D215" s="202">
        <v>449.79</v>
      </c>
      <c r="E215" s="207">
        <f t="shared" si="12"/>
        <v>1.7211936005752305E-2</v>
      </c>
      <c r="F215" s="207">
        <f t="shared" si="13"/>
        <v>1.3456577018022534E-2</v>
      </c>
      <c r="G215" s="207">
        <f t="shared" si="14"/>
        <v>-1.5992124261649535E-2</v>
      </c>
    </row>
    <row r="216" spans="1:7">
      <c r="A216" s="205">
        <v>40805</v>
      </c>
      <c r="B216" s="202">
        <v>676.22</v>
      </c>
      <c r="C216" s="202">
        <v>547.27</v>
      </c>
      <c r="D216" s="202">
        <v>446.21</v>
      </c>
      <c r="E216" s="207">
        <f t="shared" si="12"/>
        <v>-4.1675870701714567E-3</v>
      </c>
      <c r="F216" s="207">
        <f t="shared" si="13"/>
        <v>2.2892934324750011E-3</v>
      </c>
      <c r="G216" s="207">
        <f t="shared" si="14"/>
        <v>-7.9592698815003464E-3</v>
      </c>
    </row>
    <row r="217" spans="1:7">
      <c r="A217" s="205">
        <v>40798</v>
      </c>
      <c r="B217" s="202">
        <v>673.88</v>
      </c>
      <c r="C217" s="202">
        <v>545.66</v>
      </c>
      <c r="D217" s="202">
        <v>441.24</v>
      </c>
      <c r="E217" s="207">
        <f t="shared" si="12"/>
        <v>-3.4604122918577263E-3</v>
      </c>
      <c r="F217" s="207">
        <f t="shared" si="13"/>
        <v>-2.9418751256235745E-3</v>
      </c>
      <c r="G217" s="207">
        <f t="shared" si="14"/>
        <v>-1.1138253288810136E-2</v>
      </c>
    </row>
    <row r="218" spans="1:7">
      <c r="A218" s="205">
        <v>40791</v>
      </c>
      <c r="B218" s="202">
        <v>669.64</v>
      </c>
      <c r="C218" s="202">
        <v>540.08000000000004</v>
      </c>
      <c r="D218" s="202">
        <v>440.65</v>
      </c>
      <c r="E218" s="207">
        <f t="shared" si="12"/>
        <v>-6.2919214103401332E-3</v>
      </c>
      <c r="F218" s="207">
        <f t="shared" si="13"/>
        <v>-1.0226148150863042E-2</v>
      </c>
      <c r="G218" s="207">
        <f t="shared" si="14"/>
        <v>-1.3371407850603567E-3</v>
      </c>
    </row>
    <row r="219" spans="1:7">
      <c r="A219" s="205">
        <v>40784</v>
      </c>
      <c r="B219" s="202">
        <v>657.09</v>
      </c>
      <c r="C219" s="202">
        <v>528.52</v>
      </c>
      <c r="D219" s="202">
        <v>439.9</v>
      </c>
      <c r="E219" s="207">
        <f t="shared" si="12"/>
        <v>-1.8741413296696666E-2</v>
      </c>
      <c r="F219" s="207">
        <f t="shared" si="13"/>
        <v>-2.1404236409420935E-2</v>
      </c>
      <c r="G219" s="207">
        <f t="shared" si="14"/>
        <v>-1.7020310904345853E-3</v>
      </c>
    </row>
    <row r="220" spans="1:7">
      <c r="A220" s="205">
        <v>40777</v>
      </c>
      <c r="B220" s="202">
        <v>651.13</v>
      </c>
      <c r="C220" s="202">
        <v>529.58000000000004</v>
      </c>
      <c r="D220" s="202">
        <v>440.33</v>
      </c>
      <c r="E220" s="207">
        <f t="shared" si="12"/>
        <v>-9.0702947845805546E-3</v>
      </c>
      <c r="F220" s="207">
        <f t="shared" si="13"/>
        <v>2.0056005449179959E-3</v>
      </c>
      <c r="G220" s="207">
        <f t="shared" si="14"/>
        <v>9.7749488520119769E-4</v>
      </c>
    </row>
    <row r="221" spans="1:7">
      <c r="A221" s="205">
        <v>40763</v>
      </c>
      <c r="B221" s="202">
        <v>670.28</v>
      </c>
      <c r="C221" s="202">
        <v>545.26</v>
      </c>
      <c r="D221" s="202">
        <v>445.69</v>
      </c>
      <c r="E221" s="207">
        <f t="shared" si="12"/>
        <v>2.941040959562603E-2</v>
      </c>
      <c r="F221" s="207">
        <f t="shared" si="13"/>
        <v>2.9608368896106251E-2</v>
      </c>
      <c r="G221" s="207">
        <f t="shared" si="14"/>
        <v>1.2172688665319224E-2</v>
      </c>
    </row>
    <row r="222" spans="1:7">
      <c r="A222" s="205">
        <v>40756</v>
      </c>
      <c r="B222" s="202">
        <v>675.48</v>
      </c>
      <c r="C222" s="202">
        <v>558.22</v>
      </c>
      <c r="D222" s="202">
        <v>446.83</v>
      </c>
      <c r="E222" s="207">
        <f t="shared" si="12"/>
        <v>7.7579519006982841E-3</v>
      </c>
      <c r="F222" s="207">
        <f t="shared" si="13"/>
        <v>2.376847742361449E-2</v>
      </c>
      <c r="G222" s="207">
        <f t="shared" si="14"/>
        <v>2.5578316767259448E-3</v>
      </c>
    </row>
    <row r="223" spans="1:7">
      <c r="A223" s="205">
        <v>40749</v>
      </c>
      <c r="B223" s="202">
        <v>683.93</v>
      </c>
      <c r="C223" s="202">
        <v>564.04999999999995</v>
      </c>
      <c r="D223" s="202">
        <v>446.71</v>
      </c>
      <c r="E223" s="207">
        <f t="shared" si="12"/>
        <v>1.2509622786758944E-2</v>
      </c>
      <c r="F223" s="207">
        <f t="shared" si="13"/>
        <v>1.0443911002830295E-2</v>
      </c>
      <c r="G223" s="207">
        <f t="shared" si="14"/>
        <v>-2.6855851218585266E-4</v>
      </c>
    </row>
    <row r="224" spans="1:7">
      <c r="A224" s="205">
        <v>40742</v>
      </c>
      <c r="B224" s="202">
        <v>683.29</v>
      </c>
      <c r="C224" s="202">
        <v>558.61</v>
      </c>
      <c r="D224" s="202">
        <v>444.79</v>
      </c>
      <c r="E224" s="207">
        <f t="shared" si="12"/>
        <v>-9.3576828037955108E-4</v>
      </c>
      <c r="F224" s="207">
        <f t="shared" si="13"/>
        <v>-9.6445350589485709E-3</v>
      </c>
      <c r="G224" s="207">
        <f t="shared" si="14"/>
        <v>-4.298090483758947E-3</v>
      </c>
    </row>
    <row r="225" spans="1:7">
      <c r="A225" s="205">
        <v>40735</v>
      </c>
      <c r="B225" s="202">
        <v>652.32000000000005</v>
      </c>
      <c r="C225" s="202">
        <v>547.48</v>
      </c>
      <c r="D225" s="202">
        <v>446.52</v>
      </c>
      <c r="E225" s="207">
        <f t="shared" si="12"/>
        <v>-4.5324825476737426E-2</v>
      </c>
      <c r="F225" s="207">
        <f t="shared" si="13"/>
        <v>-1.9924455344515844E-2</v>
      </c>
      <c r="G225" s="207">
        <f t="shared" si="14"/>
        <v>3.8894759324624231E-3</v>
      </c>
    </row>
    <row r="226" spans="1:7">
      <c r="A226" s="205">
        <v>40728</v>
      </c>
      <c r="B226" s="202">
        <v>638.39</v>
      </c>
      <c r="C226" s="202">
        <v>539.28</v>
      </c>
      <c r="D226" s="202">
        <v>448.44</v>
      </c>
      <c r="E226" s="207">
        <f t="shared" si="12"/>
        <v>-2.135454991415266E-2</v>
      </c>
      <c r="F226" s="207">
        <f t="shared" si="13"/>
        <v>-1.4977716080952811E-2</v>
      </c>
      <c r="G226" s="207">
        <f t="shared" si="14"/>
        <v>4.2999193765117264E-3</v>
      </c>
    </row>
    <row r="227" spans="1:7">
      <c r="A227" s="205">
        <v>40721</v>
      </c>
      <c r="B227" s="202">
        <v>639.26</v>
      </c>
      <c r="C227" s="202">
        <v>533.91999999999996</v>
      </c>
      <c r="D227" s="202">
        <v>447.45</v>
      </c>
      <c r="E227" s="207">
        <f t="shared" si="12"/>
        <v>1.3628033020567437E-3</v>
      </c>
      <c r="F227" s="207">
        <f t="shared" si="13"/>
        <v>-9.9391781634772542E-3</v>
      </c>
      <c r="G227" s="207">
        <f t="shared" si="14"/>
        <v>-2.2076531977522277E-3</v>
      </c>
    </row>
    <row r="228" spans="1:7">
      <c r="A228" s="205">
        <v>40714</v>
      </c>
      <c r="B228" s="202">
        <v>669.61</v>
      </c>
      <c r="C228" s="202">
        <v>546.4</v>
      </c>
      <c r="D228" s="202">
        <v>450</v>
      </c>
      <c r="E228" s="207">
        <f t="shared" si="12"/>
        <v>4.7476770015330259E-2</v>
      </c>
      <c r="F228" s="207">
        <f t="shared" si="13"/>
        <v>2.3374288282888858E-2</v>
      </c>
      <c r="G228" s="207">
        <f t="shared" si="14"/>
        <v>5.6989607777405554E-3</v>
      </c>
    </row>
    <row r="229" spans="1:7">
      <c r="A229" s="205">
        <v>40707</v>
      </c>
      <c r="B229" s="202">
        <v>656.21</v>
      </c>
      <c r="C229" s="202">
        <v>539.34</v>
      </c>
      <c r="D229" s="202">
        <v>453.59</v>
      </c>
      <c r="E229" s="207">
        <f t="shared" si="12"/>
        <v>-2.0011648571556542E-2</v>
      </c>
      <c r="F229" s="207">
        <f t="shared" si="13"/>
        <v>-1.2920937042459637E-2</v>
      </c>
      <c r="G229" s="207">
        <f t="shared" si="14"/>
        <v>7.9777777777777226E-3</v>
      </c>
    </row>
    <row r="230" spans="1:7">
      <c r="A230" s="205">
        <v>40700</v>
      </c>
      <c r="B230" s="202">
        <v>658.11</v>
      </c>
      <c r="C230" s="202">
        <v>535.98</v>
      </c>
      <c r="D230" s="202">
        <v>456.51</v>
      </c>
      <c r="E230" s="207">
        <f t="shared" si="12"/>
        <v>2.8954145776504125E-3</v>
      </c>
      <c r="F230" s="207">
        <f t="shared" si="13"/>
        <v>-6.2298364667927719E-3</v>
      </c>
      <c r="G230" s="207">
        <f t="shared" si="14"/>
        <v>6.4375316916158122E-3</v>
      </c>
    </row>
    <row r="231" spans="1:7">
      <c r="A231" s="205">
        <v>40693</v>
      </c>
      <c r="B231" s="202">
        <v>645.57000000000005</v>
      </c>
      <c r="C231" s="202">
        <v>534.96</v>
      </c>
      <c r="D231" s="202">
        <v>461.85</v>
      </c>
      <c r="E231" s="207">
        <f t="shared" si="12"/>
        <v>-1.905456534621866E-2</v>
      </c>
      <c r="F231" s="207">
        <f t="shared" si="13"/>
        <v>-1.9030560841822115E-3</v>
      </c>
      <c r="G231" s="207">
        <f t="shared" si="14"/>
        <v>1.1697443648551032E-2</v>
      </c>
    </row>
    <row r="232" spans="1:7">
      <c r="A232" s="205">
        <v>40686</v>
      </c>
      <c r="B232" s="202">
        <v>643.14</v>
      </c>
      <c r="C232" s="202">
        <v>531.07000000000005</v>
      </c>
      <c r="D232" s="202">
        <v>464.96</v>
      </c>
      <c r="E232" s="207">
        <f t="shared" si="12"/>
        <v>-3.7641154328733732E-3</v>
      </c>
      <c r="F232" s="207">
        <f t="shared" si="13"/>
        <v>-7.271571706295772E-3</v>
      </c>
      <c r="G232" s="207">
        <f t="shared" si="14"/>
        <v>6.733788026415409E-3</v>
      </c>
    </row>
    <row r="233" spans="1:7">
      <c r="A233" s="205">
        <v>40679</v>
      </c>
      <c r="B233" s="202">
        <v>653.54</v>
      </c>
      <c r="C233" s="202">
        <v>536.16</v>
      </c>
      <c r="D233" s="202">
        <v>468.88</v>
      </c>
      <c r="E233" s="207">
        <f t="shared" si="12"/>
        <v>1.6170662686195818E-2</v>
      </c>
      <c r="F233" s="207">
        <f t="shared" si="13"/>
        <v>9.5844238989208907E-3</v>
      </c>
      <c r="G233" s="207">
        <f t="shared" si="14"/>
        <v>8.4308327598073291E-3</v>
      </c>
    </row>
    <row r="234" spans="1:7">
      <c r="A234" s="205">
        <v>40672</v>
      </c>
      <c r="B234" s="202">
        <v>668.53</v>
      </c>
      <c r="C234" s="202">
        <v>538.29</v>
      </c>
      <c r="D234" s="202">
        <v>467.52</v>
      </c>
      <c r="E234" s="207">
        <f t="shared" si="12"/>
        <v>2.2936622088931068E-2</v>
      </c>
      <c r="F234" s="207">
        <f t="shared" si="13"/>
        <v>3.9726947179946201E-3</v>
      </c>
      <c r="G234" s="207">
        <f t="shared" si="14"/>
        <v>-2.9005289199795546E-3</v>
      </c>
    </row>
    <row r="235" spans="1:7">
      <c r="A235" s="205">
        <v>40665</v>
      </c>
      <c r="B235" s="202">
        <v>690.29</v>
      </c>
      <c r="C235" s="202">
        <v>554.23</v>
      </c>
      <c r="D235" s="202">
        <v>469.76</v>
      </c>
      <c r="E235" s="207">
        <f t="shared" si="12"/>
        <v>3.2549025473800716E-2</v>
      </c>
      <c r="F235" s="207">
        <f t="shared" si="13"/>
        <v>2.9612290772631954E-2</v>
      </c>
      <c r="G235" s="207">
        <f t="shared" si="14"/>
        <v>4.7912388774811968E-3</v>
      </c>
    </row>
    <row r="236" spans="1:7">
      <c r="A236" s="205">
        <v>40651</v>
      </c>
      <c r="B236" s="202">
        <v>696.67</v>
      </c>
      <c r="C236" s="202">
        <v>571.38</v>
      </c>
      <c r="D236" s="202">
        <v>467.04</v>
      </c>
      <c r="E236" s="207">
        <f t="shared" si="12"/>
        <v>9.2424922858508687E-3</v>
      </c>
      <c r="F236" s="207">
        <f t="shared" si="13"/>
        <v>3.0943831983111663E-2</v>
      </c>
      <c r="G236" s="207">
        <f t="shared" si="14"/>
        <v>-5.7901907356947601E-3</v>
      </c>
    </row>
    <row r="237" spans="1:7">
      <c r="A237" s="205">
        <v>40644</v>
      </c>
      <c r="B237" s="202">
        <v>703.66</v>
      </c>
      <c r="C237" s="202">
        <v>561.23</v>
      </c>
      <c r="D237" s="202">
        <v>465.13</v>
      </c>
      <c r="E237" s="207">
        <f t="shared" si="12"/>
        <v>1.0033444816053526E-2</v>
      </c>
      <c r="F237" s="207">
        <f t="shared" si="13"/>
        <v>-1.776400994084493E-2</v>
      </c>
      <c r="G237" s="207">
        <f t="shared" si="14"/>
        <v>-4.0895854744776141E-3</v>
      </c>
    </row>
    <row r="238" spans="1:7">
      <c r="A238" s="205">
        <v>40637</v>
      </c>
      <c r="B238" s="202">
        <v>691.22</v>
      </c>
      <c r="C238" s="202">
        <v>541.07000000000005</v>
      </c>
      <c r="D238" s="202">
        <v>462.2</v>
      </c>
      <c r="E238" s="207">
        <f t="shared" si="12"/>
        <v>-1.7678992695335731E-2</v>
      </c>
      <c r="F238" s="207">
        <f t="shared" si="13"/>
        <v>-3.5921101865545264E-2</v>
      </c>
      <c r="G238" s="207">
        <f t="shared" si="14"/>
        <v>-6.2993141702319929E-3</v>
      </c>
    </row>
    <row r="239" spans="1:7">
      <c r="A239" s="205">
        <v>40630</v>
      </c>
      <c r="B239" s="202">
        <v>691.99</v>
      </c>
      <c r="C239" s="202">
        <v>544.55999999999995</v>
      </c>
      <c r="D239" s="202">
        <v>463.45</v>
      </c>
      <c r="E239" s="207">
        <f t="shared" si="12"/>
        <v>1.1139723966320156E-3</v>
      </c>
      <c r="F239" s="207">
        <f t="shared" si="13"/>
        <v>6.4501820466850782E-3</v>
      </c>
      <c r="G239" s="207">
        <f t="shared" si="14"/>
        <v>2.7044569450454348E-3</v>
      </c>
    </row>
    <row r="240" spans="1:7">
      <c r="A240" s="205">
        <v>40623</v>
      </c>
      <c r="B240" s="202">
        <v>687.49</v>
      </c>
      <c r="C240" s="202">
        <v>535.9</v>
      </c>
      <c r="D240" s="202">
        <v>462.78</v>
      </c>
      <c r="E240" s="207">
        <f t="shared" si="12"/>
        <v>-6.5029841471697571E-3</v>
      </c>
      <c r="F240" s="207">
        <f t="shared" si="13"/>
        <v>-1.5902747172028737E-2</v>
      </c>
      <c r="G240" s="207">
        <f t="shared" si="14"/>
        <v>-1.4456791455389275E-3</v>
      </c>
    </row>
    <row r="241" spans="1:7">
      <c r="A241" s="205">
        <v>40616</v>
      </c>
      <c r="B241" s="202">
        <v>692.6</v>
      </c>
      <c r="C241" s="202">
        <v>532.16999999999996</v>
      </c>
      <c r="D241" s="202">
        <v>468.43</v>
      </c>
      <c r="E241" s="207">
        <f t="shared" si="12"/>
        <v>7.4328353866965537E-3</v>
      </c>
      <c r="F241" s="207">
        <f t="shared" si="13"/>
        <v>-6.9602537786900886E-3</v>
      </c>
      <c r="G241" s="207">
        <f t="shared" si="14"/>
        <v>1.2208824927611467E-2</v>
      </c>
    </row>
    <row r="242" spans="1:7">
      <c r="A242" s="205">
        <v>40609</v>
      </c>
      <c r="B242" s="202">
        <v>689.53</v>
      </c>
      <c r="C242" s="202">
        <v>516.77</v>
      </c>
      <c r="D242" s="202">
        <v>470.47</v>
      </c>
      <c r="E242" s="207">
        <f t="shared" si="12"/>
        <v>-4.4325729136587494E-3</v>
      </c>
      <c r="F242" s="207">
        <f t="shared" si="13"/>
        <v>-2.8938121277035492E-2</v>
      </c>
      <c r="G242" s="207">
        <f t="shared" si="14"/>
        <v>4.3549729948978936E-3</v>
      </c>
    </row>
    <row r="243" spans="1:7">
      <c r="A243" s="205">
        <v>40602</v>
      </c>
      <c r="B243" s="202">
        <v>664.21</v>
      </c>
      <c r="C243" s="202">
        <v>508.26</v>
      </c>
      <c r="D243" s="202">
        <v>471.42</v>
      </c>
      <c r="E243" s="207">
        <f t="shared" si="12"/>
        <v>-3.6720664800661232E-2</v>
      </c>
      <c r="F243" s="207">
        <f t="shared" si="13"/>
        <v>-1.6467674207094048E-2</v>
      </c>
      <c r="G243" s="207">
        <f t="shared" si="14"/>
        <v>2.0192573384062505E-3</v>
      </c>
    </row>
    <row r="244" spans="1:7">
      <c r="A244" s="205">
        <v>40595</v>
      </c>
      <c r="B244" s="202">
        <v>645.65</v>
      </c>
      <c r="C244" s="202">
        <v>486.23</v>
      </c>
      <c r="D244" s="202">
        <v>472.65</v>
      </c>
      <c r="E244" s="207">
        <f t="shared" si="12"/>
        <v>-2.7942969843874767E-2</v>
      </c>
      <c r="F244" s="207">
        <f t="shared" si="13"/>
        <v>-4.3343957816865328E-2</v>
      </c>
      <c r="G244" s="207">
        <f t="shared" si="14"/>
        <v>2.6091383479698812E-3</v>
      </c>
    </row>
    <row r="245" spans="1:7">
      <c r="A245" s="205">
        <v>40588</v>
      </c>
      <c r="B245" s="202">
        <v>633.80999999999995</v>
      </c>
      <c r="C245" s="202">
        <v>477.5</v>
      </c>
      <c r="D245" s="202">
        <v>472.41</v>
      </c>
      <c r="E245" s="207">
        <f t="shared" si="12"/>
        <v>-1.8338108882521541E-2</v>
      </c>
      <c r="F245" s="207">
        <f t="shared" si="13"/>
        <v>-1.7954465993459921E-2</v>
      </c>
      <c r="G245" s="207">
        <f t="shared" si="14"/>
        <v>-5.0777530942547821E-4</v>
      </c>
    </row>
    <row r="246" spans="1:7">
      <c r="A246" s="205">
        <v>40581</v>
      </c>
      <c r="B246" s="202">
        <v>627.86</v>
      </c>
      <c r="C246" s="202">
        <v>467.4</v>
      </c>
      <c r="D246" s="202">
        <v>476.11</v>
      </c>
      <c r="E246" s="207">
        <f t="shared" si="12"/>
        <v>-9.3876713841686502E-3</v>
      </c>
      <c r="F246" s="207">
        <f t="shared" si="13"/>
        <v>-2.115183246073303E-2</v>
      </c>
      <c r="G246" s="207">
        <f t="shared" si="14"/>
        <v>7.8321796744353182E-3</v>
      </c>
    </row>
    <row r="247" spans="1:7">
      <c r="A247" s="205">
        <v>40574</v>
      </c>
      <c r="B247" s="202">
        <v>610.76</v>
      </c>
      <c r="C247" s="202">
        <v>457.56</v>
      </c>
      <c r="D247" s="202">
        <v>475.61</v>
      </c>
      <c r="E247" s="207">
        <f t="shared" si="12"/>
        <v>-2.7235370942566849E-2</v>
      </c>
      <c r="F247" s="207">
        <f t="shared" si="13"/>
        <v>-2.1052631578947316E-2</v>
      </c>
      <c r="G247" s="207">
        <f t="shared" si="14"/>
        <v>-1.0501774799941189E-3</v>
      </c>
    </row>
    <row r="248" spans="1:7">
      <c r="A248" s="205">
        <v>40567</v>
      </c>
      <c r="B248" s="202">
        <v>619.12</v>
      </c>
      <c r="C248" s="202">
        <v>460.37</v>
      </c>
      <c r="D248" s="202">
        <v>480.5</v>
      </c>
      <c r="E248" s="207">
        <f t="shared" si="12"/>
        <v>1.3687864300216146E-2</v>
      </c>
      <c r="F248" s="207">
        <f t="shared" si="13"/>
        <v>6.1412710901302611E-3</v>
      </c>
      <c r="G248" s="207">
        <f t="shared" si="14"/>
        <v>1.0281533188957311E-2</v>
      </c>
    </row>
    <row r="249" spans="1:7">
      <c r="A249" s="205">
        <v>40560</v>
      </c>
      <c r="B249" s="202">
        <v>618.66</v>
      </c>
      <c r="C249" s="202">
        <v>456.05</v>
      </c>
      <c r="D249" s="202">
        <v>478.67</v>
      </c>
      <c r="E249" s="207">
        <f t="shared" si="12"/>
        <v>-7.429900503941665E-4</v>
      </c>
      <c r="F249" s="207">
        <f t="shared" si="13"/>
        <v>-9.3837565436496583E-3</v>
      </c>
      <c r="G249" s="207">
        <f t="shared" si="14"/>
        <v>-3.8085327783558462E-3</v>
      </c>
    </row>
    <row r="250" spans="1:7">
      <c r="A250" s="205">
        <v>40553</v>
      </c>
      <c r="B250" s="202">
        <v>602.79999999999995</v>
      </c>
      <c r="C250" s="202">
        <v>441.67</v>
      </c>
      <c r="D250" s="202">
        <v>473.83</v>
      </c>
      <c r="E250" s="207">
        <f t="shared" si="12"/>
        <v>-2.5636052112630547E-2</v>
      </c>
      <c r="F250" s="207">
        <f t="shared" si="13"/>
        <v>-3.1531630303694762E-2</v>
      </c>
      <c r="G250" s="207">
        <f t="shared" si="14"/>
        <v>-1.0111350199511211E-2</v>
      </c>
    </row>
    <row r="251" spans="1:7">
      <c r="A251" s="205">
        <v>40546</v>
      </c>
      <c r="B251" s="202">
        <v>603.92999999999995</v>
      </c>
      <c r="C251" s="202">
        <v>437.07</v>
      </c>
      <c r="D251" s="202">
        <v>468.34</v>
      </c>
      <c r="E251" s="207">
        <f t="shared" si="12"/>
        <v>1.8745852687458452E-3</v>
      </c>
      <c r="F251" s="207">
        <f t="shared" si="13"/>
        <v>-1.0415015735730348E-2</v>
      </c>
      <c r="G251" s="207">
        <f t="shared" si="14"/>
        <v>-1.1586433953105563E-2</v>
      </c>
    </row>
    <row r="252" spans="1:7">
      <c r="A252" s="205">
        <v>40532</v>
      </c>
      <c r="B252" s="202">
        <v>590.09</v>
      </c>
      <c r="C252" s="202">
        <v>439.85</v>
      </c>
      <c r="D252" s="202">
        <v>463.87</v>
      </c>
      <c r="E252" s="207">
        <f t="shared" si="12"/>
        <v>-2.2916563177851606E-2</v>
      </c>
      <c r="F252" s="207">
        <f t="shared" si="13"/>
        <v>6.3605372137186941E-3</v>
      </c>
      <c r="G252" s="207">
        <f t="shared" si="14"/>
        <v>-9.5443481231583267E-3</v>
      </c>
    </row>
    <row r="253" spans="1:7">
      <c r="A253" s="205">
        <v>40525</v>
      </c>
      <c r="B253" s="202">
        <v>587.58000000000004</v>
      </c>
      <c r="C253" s="202">
        <v>433.25</v>
      </c>
      <c r="D253" s="202">
        <v>456.96</v>
      </c>
      <c r="E253" s="207">
        <f t="shared" si="12"/>
        <v>-4.2535884356623413E-3</v>
      </c>
      <c r="F253" s="207">
        <f t="shared" si="13"/>
        <v>-1.5005115380243315E-2</v>
      </c>
      <c r="G253" s="207">
        <f t="shared" si="14"/>
        <v>-1.4896414943842079E-2</v>
      </c>
    </row>
    <row r="254" spans="1:7">
      <c r="A254" s="205">
        <v>40518</v>
      </c>
      <c r="B254" s="202">
        <v>576.48</v>
      </c>
      <c r="C254" s="202">
        <v>433.32</v>
      </c>
      <c r="D254" s="202">
        <v>438.02</v>
      </c>
      <c r="E254" s="207">
        <f t="shared" si="12"/>
        <v>-1.889104462371085E-2</v>
      </c>
      <c r="F254" s="207">
        <f t="shared" si="13"/>
        <v>1.6156953260240779E-4</v>
      </c>
      <c r="G254" s="207">
        <f t="shared" si="14"/>
        <v>-4.144782913165266E-2</v>
      </c>
    </row>
    <row r="255" spans="1:7">
      <c r="A255" s="205">
        <v>40511</v>
      </c>
      <c r="B255" s="202">
        <v>555.6</v>
      </c>
      <c r="C255" s="202">
        <v>419.07</v>
      </c>
      <c r="D255" s="202">
        <v>417.21</v>
      </c>
      <c r="E255" s="207">
        <f t="shared" si="12"/>
        <v>-3.6219816819317227E-2</v>
      </c>
      <c r="F255" s="207">
        <f t="shared" si="13"/>
        <v>-3.2885627250069237E-2</v>
      </c>
      <c r="G255" s="207">
        <f t="shared" si="14"/>
        <v>-4.7509246153143697E-2</v>
      </c>
    </row>
    <row r="256" spans="1:7">
      <c r="A256" s="205">
        <v>40504</v>
      </c>
      <c r="B256" s="202">
        <v>546.67999999999995</v>
      </c>
      <c r="C256" s="202">
        <v>414.65</v>
      </c>
      <c r="D256" s="202">
        <v>417</v>
      </c>
      <c r="E256" s="207">
        <f t="shared" si="12"/>
        <v>-1.605471562275031E-2</v>
      </c>
      <c r="F256" s="207">
        <f t="shared" si="13"/>
        <v>-1.0547163958288629E-2</v>
      </c>
      <c r="G256" s="207">
        <f t="shared" si="14"/>
        <v>-5.0334363989352972E-4</v>
      </c>
    </row>
    <row r="257" spans="1:7">
      <c r="A257" s="205">
        <v>40497</v>
      </c>
      <c r="B257" s="202">
        <v>558.08000000000004</v>
      </c>
      <c r="C257" s="202">
        <v>419.03</v>
      </c>
      <c r="D257" s="202">
        <v>414.25</v>
      </c>
      <c r="E257" s="207">
        <f t="shared" si="12"/>
        <v>2.0853149923172772E-2</v>
      </c>
      <c r="F257" s="207">
        <f t="shared" si="13"/>
        <v>1.0563125527553348E-2</v>
      </c>
      <c r="G257" s="207">
        <f t="shared" si="14"/>
        <v>-6.594724220623501E-3</v>
      </c>
    </row>
    <row r="258" spans="1:7">
      <c r="A258" s="205">
        <v>40490</v>
      </c>
      <c r="B258" s="202">
        <v>541.20000000000005</v>
      </c>
      <c r="C258" s="202">
        <v>412.86</v>
      </c>
      <c r="D258" s="202">
        <v>409.8</v>
      </c>
      <c r="E258" s="207">
        <f t="shared" si="12"/>
        <v>-3.0246559633027512E-2</v>
      </c>
      <c r="F258" s="207">
        <f t="shared" si="13"/>
        <v>-1.4724482733933035E-2</v>
      </c>
      <c r="G258" s="207">
        <f t="shared" si="14"/>
        <v>-1.0742305371152658E-2</v>
      </c>
    </row>
    <row r="259" spans="1:7">
      <c r="A259" s="205">
        <v>40476</v>
      </c>
      <c r="B259" s="202">
        <v>539.33000000000004</v>
      </c>
      <c r="C259" s="202">
        <v>408</v>
      </c>
      <c r="D259" s="202">
        <v>405.01</v>
      </c>
      <c r="E259" s="207">
        <f t="shared" si="12"/>
        <v>-3.4552845528455366E-3</v>
      </c>
      <c r="F259" s="207">
        <f t="shared" si="13"/>
        <v>-1.17715448335998E-2</v>
      </c>
      <c r="G259" s="207">
        <f t="shared" si="14"/>
        <v>-1.168862859931679E-2</v>
      </c>
    </row>
    <row r="260" spans="1:7">
      <c r="A260" s="205">
        <v>40469</v>
      </c>
      <c r="B260" s="202">
        <v>542.78</v>
      </c>
      <c r="C260" s="202">
        <v>407.39</v>
      </c>
      <c r="D260" s="202">
        <v>403.04</v>
      </c>
      <c r="E260" s="207">
        <f t="shared" si="12"/>
        <v>6.3968256911351709E-3</v>
      </c>
      <c r="F260" s="207">
        <f t="shared" si="13"/>
        <v>-1.4950980392157197E-3</v>
      </c>
      <c r="G260" s="207">
        <f t="shared" si="14"/>
        <v>-4.8640774301868363E-3</v>
      </c>
    </row>
    <row r="261" spans="1:7">
      <c r="A261" s="205">
        <v>40462</v>
      </c>
      <c r="B261" s="202">
        <v>540.67999999999995</v>
      </c>
      <c r="C261" s="202">
        <v>410.61</v>
      </c>
      <c r="D261" s="202">
        <v>403.43</v>
      </c>
      <c r="E261" s="207">
        <f t="shared" si="12"/>
        <v>-3.868970853752944E-3</v>
      </c>
      <c r="F261" s="207">
        <f t="shared" si="13"/>
        <v>7.903974078892529E-3</v>
      </c>
      <c r="G261" s="207">
        <f t="shared" si="14"/>
        <v>9.6764589122664332E-4</v>
      </c>
    </row>
    <row r="262" spans="1:7">
      <c r="A262" s="205">
        <v>40455</v>
      </c>
      <c r="B262" s="202">
        <v>532.94000000000005</v>
      </c>
      <c r="C262" s="202">
        <v>409.01</v>
      </c>
      <c r="D262" s="202">
        <v>399.03</v>
      </c>
      <c r="E262" s="207">
        <f t="shared" si="12"/>
        <v>-1.431530665088388E-2</v>
      </c>
      <c r="F262" s="207">
        <f t="shared" si="13"/>
        <v>-3.8966415820365376E-3</v>
      </c>
      <c r="G262" s="207">
        <f t="shared" si="14"/>
        <v>-1.0906476960067506E-2</v>
      </c>
    </row>
    <row r="263" spans="1:7">
      <c r="A263" s="205">
        <v>40448</v>
      </c>
      <c r="B263" s="202">
        <v>527.95000000000005</v>
      </c>
      <c r="C263" s="202">
        <v>413.44</v>
      </c>
      <c r="D263" s="202">
        <v>399.44</v>
      </c>
      <c r="E263" s="207">
        <f t="shared" si="12"/>
        <v>-9.3631553270537189E-3</v>
      </c>
      <c r="F263" s="207">
        <f t="shared" si="13"/>
        <v>1.0831031026136298E-2</v>
      </c>
      <c r="G263" s="207">
        <f t="shared" si="14"/>
        <v>1.0274916672932488E-3</v>
      </c>
    </row>
    <row r="264" spans="1:7">
      <c r="A264" s="205">
        <v>40441</v>
      </c>
      <c r="B264" s="202">
        <v>535.69000000000005</v>
      </c>
      <c r="C264" s="202">
        <v>418.49</v>
      </c>
      <c r="D264" s="202">
        <v>394.7</v>
      </c>
      <c r="E264" s="207">
        <f t="shared" si="12"/>
        <v>1.4660479212046612E-2</v>
      </c>
      <c r="F264" s="207">
        <f t="shared" si="13"/>
        <v>1.2214589783281762E-2</v>
      </c>
      <c r="G264" s="207">
        <f t="shared" si="14"/>
        <v>-1.186661325856201E-2</v>
      </c>
    </row>
    <row r="265" spans="1:7">
      <c r="A265" s="205">
        <v>40434</v>
      </c>
      <c r="B265" s="202">
        <v>532.91</v>
      </c>
      <c r="C265" s="202">
        <v>422.25</v>
      </c>
      <c r="D265" s="202">
        <v>389.45</v>
      </c>
      <c r="E265" s="207">
        <f t="shared" si="12"/>
        <v>-5.189568593776412E-3</v>
      </c>
      <c r="F265" s="207">
        <f t="shared" si="13"/>
        <v>8.9846830270735051E-3</v>
      </c>
      <c r="G265" s="207">
        <f t="shared" si="14"/>
        <v>-1.3301241449201926E-2</v>
      </c>
    </row>
    <row r="266" spans="1:7">
      <c r="A266" s="205">
        <v>40427</v>
      </c>
      <c r="B266" s="202">
        <v>521.29</v>
      </c>
      <c r="C266" s="202">
        <v>415.84</v>
      </c>
      <c r="D266" s="202">
        <v>386.48</v>
      </c>
      <c r="E266" s="207">
        <f t="shared" si="12"/>
        <v>-2.1804807566005526E-2</v>
      </c>
      <c r="F266" s="207">
        <f t="shared" si="13"/>
        <v>-1.5180580224985257E-2</v>
      </c>
      <c r="G266" s="207">
        <f t="shared" si="14"/>
        <v>-7.6261394273975363E-3</v>
      </c>
    </row>
    <row r="267" spans="1:7">
      <c r="A267" s="205">
        <v>40420</v>
      </c>
      <c r="B267" s="202">
        <v>516.71</v>
      </c>
      <c r="C267" s="202">
        <v>420.36</v>
      </c>
      <c r="D267" s="202">
        <v>385.94</v>
      </c>
      <c r="E267" s="207">
        <f t="shared" si="12"/>
        <v>-8.7858965259259292E-3</v>
      </c>
      <c r="F267" s="207">
        <f t="shared" si="13"/>
        <v>1.0869565217391398E-2</v>
      </c>
      <c r="G267" s="207">
        <f t="shared" si="14"/>
        <v>-1.3972262471538513E-3</v>
      </c>
    </row>
    <row r="268" spans="1:7">
      <c r="A268" s="205">
        <v>40413</v>
      </c>
      <c r="B268" s="202">
        <v>518.98</v>
      </c>
      <c r="C268" s="202">
        <v>420.37</v>
      </c>
      <c r="D268" s="202">
        <v>382.15</v>
      </c>
      <c r="E268" s="207">
        <f t="shared" si="12"/>
        <v>4.3931799268448098E-3</v>
      </c>
      <c r="F268" s="207">
        <f t="shared" si="13"/>
        <v>2.3789133123967327E-5</v>
      </c>
      <c r="G268" s="207">
        <f t="shared" si="14"/>
        <v>-9.8201793024823049E-3</v>
      </c>
    </row>
    <row r="269" spans="1:7">
      <c r="A269" s="205">
        <v>40406</v>
      </c>
      <c r="B269" s="202">
        <v>522</v>
      </c>
      <c r="C269" s="202">
        <v>426.67</v>
      </c>
      <c r="D269" s="202">
        <v>382.61</v>
      </c>
      <c r="E269" s="207">
        <f t="shared" si="12"/>
        <v>5.8191067093143894E-3</v>
      </c>
      <c r="F269" s="207">
        <f t="shared" si="13"/>
        <v>1.4986797345195925E-2</v>
      </c>
      <c r="G269" s="207">
        <f t="shared" si="14"/>
        <v>1.203715818396013E-3</v>
      </c>
    </row>
    <row r="270" spans="1:7">
      <c r="A270" s="205">
        <v>40399</v>
      </c>
      <c r="B270" s="202">
        <v>532.85</v>
      </c>
      <c r="C270" s="202">
        <v>428.91</v>
      </c>
      <c r="D270" s="202">
        <v>383.63</v>
      </c>
      <c r="E270" s="207">
        <f t="shared" si="12"/>
        <v>2.0785440613026864E-2</v>
      </c>
      <c r="F270" s="207">
        <f t="shared" si="13"/>
        <v>5.2499589846954535E-3</v>
      </c>
      <c r="G270" s="207">
        <f t="shared" si="14"/>
        <v>2.6659000026135796E-3</v>
      </c>
    </row>
    <row r="271" spans="1:7">
      <c r="A271" s="205">
        <v>40392</v>
      </c>
      <c r="B271" s="202">
        <v>513.37</v>
      </c>
      <c r="C271" s="202">
        <v>422.82</v>
      </c>
      <c r="D271" s="202">
        <v>384.13</v>
      </c>
      <c r="E271" s="207">
        <f t="shared" si="12"/>
        <v>-3.6558130806043011E-2</v>
      </c>
      <c r="F271" s="207">
        <f t="shared" si="13"/>
        <v>-1.4198782961460519E-2</v>
      </c>
      <c r="G271" s="207">
        <f t="shared" si="14"/>
        <v>1.303339154914892E-3</v>
      </c>
    </row>
    <row r="272" spans="1:7">
      <c r="A272" s="205">
        <v>40385</v>
      </c>
      <c r="B272" s="202">
        <v>515.54999999999995</v>
      </c>
      <c r="C272" s="202">
        <v>425.08</v>
      </c>
      <c r="D272" s="202">
        <v>382.12</v>
      </c>
      <c r="E272" s="207">
        <f t="shared" si="12"/>
        <v>4.2464499289010848E-3</v>
      </c>
      <c r="F272" s="207">
        <f t="shared" si="13"/>
        <v>5.3450640934676477E-3</v>
      </c>
      <c r="G272" s="207">
        <f t="shared" si="14"/>
        <v>-5.2326035456746181E-3</v>
      </c>
    </row>
    <row r="273" spans="1:7">
      <c r="A273" s="205">
        <v>40378</v>
      </c>
      <c r="B273" s="202">
        <v>522.41</v>
      </c>
      <c r="C273" s="202">
        <v>423.78</v>
      </c>
      <c r="D273" s="202">
        <v>377.73</v>
      </c>
      <c r="E273" s="207">
        <f t="shared" si="12"/>
        <v>1.3306177868296023E-2</v>
      </c>
      <c r="F273" s="207">
        <f t="shared" si="13"/>
        <v>-3.0582478592265255E-3</v>
      </c>
      <c r="G273" s="207">
        <f t="shared" si="14"/>
        <v>-1.1488537632157401E-2</v>
      </c>
    </row>
    <row r="274" spans="1:7">
      <c r="A274" s="205">
        <v>40371</v>
      </c>
      <c r="B274" s="202">
        <v>521.5</v>
      </c>
      <c r="C274" s="202">
        <v>420.08</v>
      </c>
      <c r="D274" s="202">
        <v>380.67</v>
      </c>
      <c r="E274" s="207">
        <f t="shared" si="12"/>
        <v>-1.741926839072698E-3</v>
      </c>
      <c r="F274" s="207">
        <f t="shared" si="13"/>
        <v>-8.7309453018075151E-3</v>
      </c>
      <c r="G274" s="207">
        <f t="shared" si="14"/>
        <v>7.7833373044237887E-3</v>
      </c>
    </row>
    <row r="275" spans="1:7">
      <c r="A275" s="205">
        <v>40364</v>
      </c>
      <c r="B275" s="202">
        <v>529.24</v>
      </c>
      <c r="C275" s="202">
        <v>415.02</v>
      </c>
      <c r="D275" s="202">
        <v>379.2</v>
      </c>
      <c r="E275" s="207">
        <f t="shared" ref="E275:E338" si="15">((B275-B274)/B274)</f>
        <v>1.4841802492809222E-2</v>
      </c>
      <c r="F275" s="207">
        <f t="shared" ref="F275:F338" si="16">((C275-C274)/C274)</f>
        <v>-1.2045324700057139E-2</v>
      </c>
      <c r="G275" s="207">
        <f t="shared" ref="G275:G338" si="17">((D275-D274)/D274)</f>
        <v>-3.8616124202065496E-3</v>
      </c>
    </row>
    <row r="276" spans="1:7">
      <c r="A276" s="205">
        <v>40357</v>
      </c>
      <c r="B276" s="202">
        <v>546.54999999999995</v>
      </c>
      <c r="C276" s="202">
        <v>425.56</v>
      </c>
      <c r="D276" s="202">
        <v>378.77</v>
      </c>
      <c r="E276" s="207">
        <f t="shared" si="15"/>
        <v>3.2707278361423828E-2</v>
      </c>
      <c r="F276" s="207">
        <f t="shared" si="16"/>
        <v>2.5396366440171608E-2</v>
      </c>
      <c r="G276" s="207">
        <f t="shared" si="17"/>
        <v>-1.1339662447257565E-3</v>
      </c>
    </row>
    <row r="277" spans="1:7">
      <c r="A277" s="205">
        <v>40350</v>
      </c>
      <c r="B277" s="202">
        <v>550.53</v>
      </c>
      <c r="C277" s="202">
        <v>424.05</v>
      </c>
      <c r="D277" s="202">
        <v>378.14</v>
      </c>
      <c r="E277" s="207">
        <f t="shared" si="15"/>
        <v>7.2820418991858355E-3</v>
      </c>
      <c r="F277" s="207">
        <f t="shared" si="16"/>
        <v>-3.5482658144562244E-3</v>
      </c>
      <c r="G277" s="207">
        <f t="shared" si="17"/>
        <v>-1.6632785067455065E-3</v>
      </c>
    </row>
    <row r="278" spans="1:7">
      <c r="A278" s="205">
        <v>40343</v>
      </c>
      <c r="B278" s="202">
        <v>541.30999999999995</v>
      </c>
      <c r="C278" s="202">
        <v>421.84</v>
      </c>
      <c r="D278" s="202">
        <v>374.2</v>
      </c>
      <c r="E278" s="207">
        <f t="shared" si="15"/>
        <v>-1.6747497865693111E-2</v>
      </c>
      <c r="F278" s="207">
        <f t="shared" si="16"/>
        <v>-5.2116495696263093E-3</v>
      </c>
      <c r="G278" s="207">
        <f t="shared" si="17"/>
        <v>-1.0419421378325482E-2</v>
      </c>
    </row>
    <row r="279" spans="1:7">
      <c r="A279" s="205">
        <v>40336</v>
      </c>
      <c r="B279" s="202">
        <v>531.14</v>
      </c>
      <c r="C279" s="202">
        <v>416.74</v>
      </c>
      <c r="D279" s="202">
        <v>370.68</v>
      </c>
      <c r="E279" s="207">
        <f t="shared" si="15"/>
        <v>-1.8787755629860819E-2</v>
      </c>
      <c r="F279" s="207">
        <f t="shared" si="16"/>
        <v>-1.2089891902142913E-2</v>
      </c>
      <c r="G279" s="207">
        <f t="shared" si="17"/>
        <v>-9.4067343666488033E-3</v>
      </c>
    </row>
    <row r="280" spans="1:7">
      <c r="A280" s="205">
        <v>40329</v>
      </c>
      <c r="B280" s="202">
        <v>524.01</v>
      </c>
      <c r="C280" s="202">
        <v>412.83</v>
      </c>
      <c r="D280" s="202">
        <v>375.16</v>
      </c>
      <c r="E280" s="207">
        <f t="shared" si="15"/>
        <v>-1.3423956019128658E-2</v>
      </c>
      <c r="F280" s="207">
        <f t="shared" si="16"/>
        <v>-9.3823487066276925E-3</v>
      </c>
      <c r="G280" s="207">
        <f t="shared" si="17"/>
        <v>1.2085896190784554E-2</v>
      </c>
    </row>
    <row r="281" spans="1:7">
      <c r="A281" s="205">
        <v>40322</v>
      </c>
      <c r="B281" s="202">
        <v>525.44000000000005</v>
      </c>
      <c r="C281" s="202">
        <v>418.66</v>
      </c>
      <c r="D281" s="202">
        <v>375.67</v>
      </c>
      <c r="E281" s="207">
        <f t="shared" si="15"/>
        <v>2.7289555542834368E-3</v>
      </c>
      <c r="F281" s="207">
        <f t="shared" si="16"/>
        <v>1.4122035704769617E-2</v>
      </c>
      <c r="G281" s="207">
        <f t="shared" si="17"/>
        <v>1.3594199808081642E-3</v>
      </c>
    </row>
    <row r="282" spans="1:7">
      <c r="A282" s="205">
        <v>40315</v>
      </c>
      <c r="B282" s="202">
        <v>549.9</v>
      </c>
      <c r="C282" s="202">
        <v>434.61</v>
      </c>
      <c r="D282" s="202">
        <v>378.17</v>
      </c>
      <c r="E282" s="207">
        <f t="shared" si="15"/>
        <v>4.6551461632155754E-2</v>
      </c>
      <c r="F282" s="207">
        <f t="shared" si="16"/>
        <v>3.8097740409879108E-2</v>
      </c>
      <c r="G282" s="207">
        <f t="shared" si="17"/>
        <v>6.6547767987861686E-3</v>
      </c>
    </row>
    <row r="283" spans="1:7">
      <c r="A283" s="205">
        <v>40308</v>
      </c>
      <c r="B283" s="202">
        <v>553.22</v>
      </c>
      <c r="C283" s="202">
        <v>429.61</v>
      </c>
      <c r="D283" s="202">
        <v>376.72</v>
      </c>
      <c r="E283" s="207">
        <f t="shared" si="15"/>
        <v>6.0374613566103836E-3</v>
      </c>
      <c r="F283" s="207">
        <f t="shared" si="16"/>
        <v>-1.1504567313223349E-2</v>
      </c>
      <c r="G283" s="207">
        <f t="shared" si="17"/>
        <v>-3.8342544358357048E-3</v>
      </c>
    </row>
    <row r="284" spans="1:7">
      <c r="A284" s="205">
        <v>40301</v>
      </c>
      <c r="B284" s="202">
        <v>553.4</v>
      </c>
      <c r="C284" s="202">
        <v>433.42</v>
      </c>
      <c r="D284" s="202">
        <v>378.81</v>
      </c>
      <c r="E284" s="207">
        <f t="shared" si="15"/>
        <v>3.2536784642628607E-4</v>
      </c>
      <c r="F284" s="207">
        <f t="shared" si="16"/>
        <v>8.8685086473778586E-3</v>
      </c>
      <c r="G284" s="207">
        <f t="shared" si="17"/>
        <v>5.547887024845973E-3</v>
      </c>
    </row>
    <row r="285" spans="1:7">
      <c r="A285" s="205">
        <v>40294</v>
      </c>
      <c r="B285" s="202">
        <v>541.37</v>
      </c>
      <c r="C285" s="202">
        <v>426.01</v>
      </c>
      <c r="D285" s="202">
        <v>378.77</v>
      </c>
      <c r="E285" s="207">
        <f t="shared" si="15"/>
        <v>-2.1738344777737572E-2</v>
      </c>
      <c r="F285" s="207">
        <f t="shared" si="16"/>
        <v>-1.7096580683863286E-2</v>
      </c>
      <c r="G285" s="207">
        <f t="shared" si="17"/>
        <v>-1.0559383332018813E-4</v>
      </c>
    </row>
    <row r="286" spans="1:7">
      <c r="A286" s="205">
        <v>40287</v>
      </c>
      <c r="B286" s="202">
        <v>538.9</v>
      </c>
      <c r="C286" s="202">
        <v>422.82</v>
      </c>
      <c r="D286" s="202">
        <v>379.62</v>
      </c>
      <c r="E286" s="207">
        <f t="shared" si="15"/>
        <v>-4.5624988455215979E-3</v>
      </c>
      <c r="F286" s="207">
        <f t="shared" si="16"/>
        <v>-7.488087134104828E-3</v>
      </c>
      <c r="G286" s="207">
        <f t="shared" si="17"/>
        <v>2.2441059217995691E-3</v>
      </c>
    </row>
    <row r="287" spans="1:7">
      <c r="A287" s="205">
        <v>40280</v>
      </c>
      <c r="B287" s="202">
        <v>541.79</v>
      </c>
      <c r="C287" s="202">
        <v>419.03</v>
      </c>
      <c r="D287" s="202">
        <v>382.77</v>
      </c>
      <c r="E287" s="207">
        <f t="shared" si="15"/>
        <v>5.3627760252365677E-3</v>
      </c>
      <c r="F287" s="207">
        <f t="shared" si="16"/>
        <v>-8.9636251832931751E-3</v>
      </c>
      <c r="G287" s="207">
        <f t="shared" si="17"/>
        <v>8.2977714556661322E-3</v>
      </c>
    </row>
    <row r="288" spans="1:7">
      <c r="A288" s="205">
        <v>40266</v>
      </c>
      <c r="B288" s="202">
        <v>516.45000000000005</v>
      </c>
      <c r="C288" s="202">
        <v>404</v>
      </c>
      <c r="D288" s="202">
        <v>386.78</v>
      </c>
      <c r="E288" s="207">
        <f t="shared" si="15"/>
        <v>-4.6770889089868622E-2</v>
      </c>
      <c r="F288" s="207">
        <f t="shared" si="16"/>
        <v>-3.5868553564183885E-2</v>
      </c>
      <c r="G288" s="207">
        <f t="shared" si="17"/>
        <v>1.0476265120045958E-2</v>
      </c>
    </row>
    <row r="289" spans="1:7">
      <c r="A289" s="205">
        <v>40259</v>
      </c>
      <c r="B289" s="202">
        <v>514.22</v>
      </c>
      <c r="C289" s="202">
        <v>400.51</v>
      </c>
      <c r="D289" s="202">
        <v>386.16</v>
      </c>
      <c r="E289" s="207">
        <f t="shared" si="15"/>
        <v>-4.3179397811986021E-3</v>
      </c>
      <c r="F289" s="207">
        <f t="shared" si="16"/>
        <v>-8.6386138613861619E-3</v>
      </c>
      <c r="G289" s="207">
        <f t="shared" si="17"/>
        <v>-1.6029784373544334E-3</v>
      </c>
    </row>
    <row r="290" spans="1:7">
      <c r="A290" s="205">
        <v>40252</v>
      </c>
      <c r="B290" s="202">
        <v>507.53</v>
      </c>
      <c r="C290" s="202">
        <v>399.46</v>
      </c>
      <c r="D290" s="202">
        <v>388.15</v>
      </c>
      <c r="E290" s="207">
        <f t="shared" si="15"/>
        <v>-1.3009995721675653E-2</v>
      </c>
      <c r="F290" s="207">
        <f t="shared" si="16"/>
        <v>-2.6216573868318178E-3</v>
      </c>
      <c r="G290" s="207">
        <f t="shared" si="17"/>
        <v>5.1533043298113528E-3</v>
      </c>
    </row>
    <row r="291" spans="1:7">
      <c r="A291" s="205">
        <v>40245</v>
      </c>
      <c r="B291" s="202">
        <v>498.48</v>
      </c>
      <c r="C291" s="202">
        <v>399.46</v>
      </c>
      <c r="D291" s="202">
        <v>390.03</v>
      </c>
      <c r="E291" s="207">
        <f t="shared" si="15"/>
        <v>-1.7831458238921748E-2</v>
      </c>
      <c r="F291" s="207">
        <f t="shared" si="16"/>
        <v>0</v>
      </c>
      <c r="G291" s="207">
        <f t="shared" si="17"/>
        <v>4.8434883421357607E-3</v>
      </c>
    </row>
    <row r="292" spans="1:7">
      <c r="A292" s="205">
        <v>40238</v>
      </c>
      <c r="B292" s="202">
        <v>495.3</v>
      </c>
      <c r="C292" s="202">
        <v>393.19</v>
      </c>
      <c r="D292" s="202">
        <v>388.16</v>
      </c>
      <c r="E292" s="207">
        <f t="shared" si="15"/>
        <v>-6.3793933558016509E-3</v>
      </c>
      <c r="F292" s="207">
        <f t="shared" si="16"/>
        <v>-1.569618985630597E-2</v>
      </c>
      <c r="G292" s="207">
        <f t="shared" si="17"/>
        <v>-4.794502986949588E-3</v>
      </c>
    </row>
    <row r="293" spans="1:7">
      <c r="A293" s="205">
        <v>40231</v>
      </c>
      <c r="B293" s="202">
        <v>481.77</v>
      </c>
      <c r="C293" s="202">
        <v>393.84</v>
      </c>
      <c r="D293" s="202">
        <v>384.48</v>
      </c>
      <c r="E293" s="207">
        <f t="shared" si="15"/>
        <v>-2.7316777710478558E-2</v>
      </c>
      <c r="F293" s="207">
        <f t="shared" si="16"/>
        <v>1.6531447900505539E-3</v>
      </c>
      <c r="G293" s="207">
        <f t="shared" si="17"/>
        <v>-9.4806265457543452E-3</v>
      </c>
    </row>
    <row r="294" spans="1:7">
      <c r="A294" s="205">
        <v>40224</v>
      </c>
      <c r="B294" s="202">
        <v>469.78</v>
      </c>
      <c r="C294" s="202">
        <v>385.25</v>
      </c>
      <c r="D294" s="202">
        <v>381.42</v>
      </c>
      <c r="E294" s="207">
        <f t="shared" si="15"/>
        <v>-2.488739439981736E-2</v>
      </c>
      <c r="F294" s="207">
        <f t="shared" si="16"/>
        <v>-2.1810887670119784E-2</v>
      </c>
      <c r="G294" s="207">
        <f t="shared" si="17"/>
        <v>-7.9588014981273464E-3</v>
      </c>
    </row>
    <row r="295" spans="1:7">
      <c r="A295" s="205">
        <v>40217</v>
      </c>
      <c r="B295" s="202">
        <v>470.48</v>
      </c>
      <c r="C295" s="202">
        <v>381.28</v>
      </c>
      <c r="D295" s="202">
        <v>374.92</v>
      </c>
      <c r="E295" s="207">
        <f t="shared" si="15"/>
        <v>1.490059176635969E-3</v>
      </c>
      <c r="F295" s="207">
        <f t="shared" si="16"/>
        <v>-1.0304996755353736E-2</v>
      </c>
      <c r="G295" s="207">
        <f t="shared" si="17"/>
        <v>-1.7041581458759371E-2</v>
      </c>
    </row>
    <row r="296" spans="1:7">
      <c r="A296" s="205">
        <v>40210</v>
      </c>
      <c r="B296" s="202">
        <v>462.32</v>
      </c>
      <c r="C296" s="202">
        <v>379.73</v>
      </c>
      <c r="D296" s="202">
        <v>372.73</v>
      </c>
      <c r="E296" s="207">
        <f t="shared" si="15"/>
        <v>-1.7343989117497075E-2</v>
      </c>
      <c r="F296" s="207">
        <f t="shared" si="16"/>
        <v>-4.0652538816616521E-3</v>
      </c>
      <c r="G296" s="207">
        <f t="shared" si="17"/>
        <v>-5.8412461325082618E-3</v>
      </c>
    </row>
    <row r="297" spans="1:7">
      <c r="A297" s="205">
        <v>40203</v>
      </c>
      <c r="B297" s="202">
        <v>471.4</v>
      </c>
      <c r="C297" s="202">
        <v>382.2</v>
      </c>
      <c r="D297" s="202">
        <v>370.79</v>
      </c>
      <c r="E297" s="207">
        <f t="shared" si="15"/>
        <v>1.9640076137740058E-2</v>
      </c>
      <c r="F297" s="207">
        <f t="shared" si="16"/>
        <v>6.5046217048955052E-3</v>
      </c>
      <c r="G297" s="207">
        <f t="shared" si="17"/>
        <v>-5.204839964585619E-3</v>
      </c>
    </row>
    <row r="298" spans="1:7">
      <c r="A298" s="205">
        <v>40196</v>
      </c>
      <c r="B298" s="202">
        <v>480.78</v>
      </c>
      <c r="C298" s="202">
        <v>382.82</v>
      </c>
      <c r="D298" s="202">
        <v>371.12</v>
      </c>
      <c r="E298" s="207">
        <f t="shared" si="15"/>
        <v>1.9898175647008902E-2</v>
      </c>
      <c r="F298" s="207">
        <f t="shared" si="16"/>
        <v>1.6221873364730627E-3</v>
      </c>
      <c r="G298" s="207">
        <f t="shared" si="17"/>
        <v>8.8999163947243466E-4</v>
      </c>
    </row>
    <row r="299" spans="1:7">
      <c r="A299" s="205">
        <v>40189</v>
      </c>
      <c r="B299" s="202">
        <v>489.58</v>
      </c>
      <c r="C299" s="202">
        <v>388.08</v>
      </c>
      <c r="D299" s="202">
        <v>361.24</v>
      </c>
      <c r="E299" s="207">
        <f t="shared" si="15"/>
        <v>1.8303589999584036E-2</v>
      </c>
      <c r="F299" s="207">
        <f t="shared" si="16"/>
        <v>1.3740138968705896E-2</v>
      </c>
      <c r="G299" s="207">
        <f t="shared" si="17"/>
        <v>-2.6622116835524887E-2</v>
      </c>
    </row>
    <row r="300" spans="1:7">
      <c r="A300" s="205">
        <v>40182</v>
      </c>
      <c r="B300" s="202">
        <v>471.91</v>
      </c>
      <c r="C300" s="202">
        <v>374.21</v>
      </c>
      <c r="D300" s="202">
        <v>353.92</v>
      </c>
      <c r="E300" s="207">
        <f t="shared" si="15"/>
        <v>-3.6092160627476527E-2</v>
      </c>
      <c r="F300" s="207">
        <f t="shared" si="16"/>
        <v>-3.5740053597196467E-2</v>
      </c>
      <c r="G300" s="207">
        <f t="shared" si="17"/>
        <v>-2.0263536706898441E-2</v>
      </c>
    </row>
    <row r="301" spans="1:7">
      <c r="A301" s="205">
        <v>40168</v>
      </c>
      <c r="B301" s="202">
        <v>448.28</v>
      </c>
      <c r="C301" s="202">
        <v>366.4</v>
      </c>
      <c r="D301" s="202">
        <v>343.33</v>
      </c>
      <c r="E301" s="207">
        <f t="shared" si="15"/>
        <v>-5.0073107160263718E-2</v>
      </c>
      <c r="F301" s="207">
        <f t="shared" si="16"/>
        <v>-2.0870634135912999E-2</v>
      </c>
      <c r="G301" s="207">
        <f t="shared" si="17"/>
        <v>-2.9922016274864464E-2</v>
      </c>
    </row>
    <row r="302" spans="1:7">
      <c r="A302" s="205">
        <v>40161</v>
      </c>
      <c r="B302" s="202">
        <v>439.41</v>
      </c>
      <c r="C302" s="202">
        <v>360.64</v>
      </c>
      <c r="D302" s="202">
        <v>342.75</v>
      </c>
      <c r="E302" s="207">
        <f t="shared" si="15"/>
        <v>-1.9786740430088223E-2</v>
      </c>
      <c r="F302" s="207">
        <f t="shared" si="16"/>
        <v>-1.5720524017467225E-2</v>
      </c>
      <c r="G302" s="207">
        <f t="shared" si="17"/>
        <v>-1.6893367896775235E-3</v>
      </c>
    </row>
    <row r="303" spans="1:7">
      <c r="A303" s="205">
        <v>40154</v>
      </c>
      <c r="B303" s="202">
        <v>444.09</v>
      </c>
      <c r="C303" s="202">
        <v>367</v>
      </c>
      <c r="D303" s="202">
        <v>344.63</v>
      </c>
      <c r="E303" s="207">
        <f t="shared" si="15"/>
        <v>1.0650645183313875E-2</v>
      </c>
      <c r="F303" s="207">
        <f t="shared" si="16"/>
        <v>1.7635314995563482E-2</v>
      </c>
      <c r="G303" s="207">
        <f t="shared" si="17"/>
        <v>5.4850474106491482E-3</v>
      </c>
    </row>
    <row r="304" spans="1:7">
      <c r="A304" s="205">
        <v>40147</v>
      </c>
      <c r="B304" s="202">
        <v>443.35</v>
      </c>
      <c r="C304" s="202">
        <v>367.62</v>
      </c>
      <c r="D304" s="202">
        <v>341.33</v>
      </c>
      <c r="E304" s="207">
        <f t="shared" si="15"/>
        <v>-1.6663288972954859E-3</v>
      </c>
      <c r="F304" s="207">
        <f t="shared" si="16"/>
        <v>1.6893732970027372E-3</v>
      </c>
      <c r="G304" s="207">
        <f t="shared" si="17"/>
        <v>-9.5754867539100241E-3</v>
      </c>
    </row>
    <row r="305" spans="1:7">
      <c r="A305" s="205">
        <v>40140</v>
      </c>
      <c r="B305" s="202">
        <v>452.25</v>
      </c>
      <c r="C305" s="202">
        <v>367.93</v>
      </c>
      <c r="D305" s="202">
        <v>343.31</v>
      </c>
      <c r="E305" s="207">
        <f t="shared" si="15"/>
        <v>2.0074433291981452E-2</v>
      </c>
      <c r="F305" s="207">
        <f t="shared" si="16"/>
        <v>8.4326206408792302E-4</v>
      </c>
      <c r="G305" s="207">
        <f t="shared" si="17"/>
        <v>5.800837898807659E-3</v>
      </c>
    </row>
    <row r="306" spans="1:7">
      <c r="A306" s="205">
        <v>40133</v>
      </c>
      <c r="B306" s="202">
        <v>451.98</v>
      </c>
      <c r="C306" s="202">
        <v>365.81</v>
      </c>
      <c r="D306" s="202">
        <v>342.86</v>
      </c>
      <c r="E306" s="207">
        <f t="shared" si="15"/>
        <v>-5.9701492537309411E-4</v>
      </c>
      <c r="F306" s="207">
        <f t="shared" si="16"/>
        <v>-5.7619655912809625E-3</v>
      </c>
      <c r="G306" s="207">
        <f t="shared" si="17"/>
        <v>-1.310768693017939E-3</v>
      </c>
    </row>
    <row r="307" spans="1:7">
      <c r="A307" s="205">
        <v>40126</v>
      </c>
      <c r="B307" s="202">
        <v>457.44</v>
      </c>
      <c r="C307" s="202">
        <v>366.69</v>
      </c>
      <c r="D307" s="202">
        <v>336.82</v>
      </c>
      <c r="E307" s="207">
        <f t="shared" si="15"/>
        <v>1.2080180538961855E-2</v>
      </c>
      <c r="F307" s="207">
        <f t="shared" si="16"/>
        <v>2.4056204040348692E-3</v>
      </c>
      <c r="G307" s="207">
        <f t="shared" si="17"/>
        <v>-1.7616519862334541E-2</v>
      </c>
    </row>
    <row r="308" spans="1:7">
      <c r="A308" s="205">
        <v>40119</v>
      </c>
      <c r="B308" s="202">
        <v>458.82</v>
      </c>
      <c r="C308" s="202">
        <v>363.16</v>
      </c>
      <c r="D308" s="202">
        <v>327.71</v>
      </c>
      <c r="E308" s="207">
        <f t="shared" si="15"/>
        <v>3.0167890870933796E-3</v>
      </c>
      <c r="F308" s="207">
        <f t="shared" si="16"/>
        <v>-9.6266601216285497E-3</v>
      </c>
      <c r="G308" s="207">
        <f t="shared" si="17"/>
        <v>-2.7047087465114941E-2</v>
      </c>
    </row>
    <row r="309" spans="1:7">
      <c r="A309" s="205">
        <v>40112</v>
      </c>
      <c r="B309" s="202">
        <v>462.89</v>
      </c>
      <c r="C309" s="202">
        <v>361.26</v>
      </c>
      <c r="D309" s="202">
        <v>322.66000000000003</v>
      </c>
      <c r="E309" s="207">
        <f t="shared" si="15"/>
        <v>8.8705810557516956E-3</v>
      </c>
      <c r="F309" s="207">
        <f t="shared" si="16"/>
        <v>-5.2318537283842772E-3</v>
      </c>
      <c r="G309" s="207">
        <f t="shared" si="17"/>
        <v>-1.5409966128589164E-2</v>
      </c>
    </row>
    <row r="310" spans="1:7">
      <c r="A310" s="205">
        <v>40105</v>
      </c>
      <c r="B310" s="202">
        <v>442.76</v>
      </c>
      <c r="C310" s="202">
        <v>347.34</v>
      </c>
      <c r="D310" s="202">
        <v>322.01</v>
      </c>
      <c r="E310" s="207">
        <f t="shared" si="15"/>
        <v>-4.3487653654215898E-2</v>
      </c>
      <c r="F310" s="207">
        <f t="shared" si="16"/>
        <v>-3.8531805347948887E-2</v>
      </c>
      <c r="G310" s="207">
        <f t="shared" si="17"/>
        <v>-2.0145044319098558E-3</v>
      </c>
    </row>
    <row r="311" spans="1:7">
      <c r="A311" s="205">
        <v>40098</v>
      </c>
      <c r="B311" s="202">
        <v>426.15</v>
      </c>
      <c r="C311" s="202">
        <v>342.68</v>
      </c>
      <c r="D311" s="202">
        <v>315.60000000000002</v>
      </c>
      <c r="E311" s="207">
        <f t="shared" si="15"/>
        <v>-3.7514680639624209E-2</v>
      </c>
      <c r="F311" s="207">
        <f t="shared" si="16"/>
        <v>-1.3416249208268465E-2</v>
      </c>
      <c r="G311" s="207">
        <f t="shared" si="17"/>
        <v>-1.990621409272994E-2</v>
      </c>
    </row>
    <row r="312" spans="1:7">
      <c r="A312" s="205">
        <v>40091</v>
      </c>
      <c r="B312" s="202">
        <v>425.59</v>
      </c>
      <c r="C312" s="202">
        <v>343.25</v>
      </c>
      <c r="D312" s="202">
        <v>310.67</v>
      </c>
      <c r="E312" s="207">
        <f t="shared" si="15"/>
        <v>-1.3140912824123015E-3</v>
      </c>
      <c r="F312" s="207">
        <f t="shared" si="16"/>
        <v>1.663359402357865E-3</v>
      </c>
      <c r="G312" s="207">
        <f t="shared" si="17"/>
        <v>-1.5621039290240831E-2</v>
      </c>
    </row>
    <row r="313" spans="1:7">
      <c r="A313" s="205">
        <v>40084</v>
      </c>
      <c r="B313" s="202">
        <v>417.78</v>
      </c>
      <c r="C313" s="202">
        <v>344.07</v>
      </c>
      <c r="D313" s="202">
        <v>309.56</v>
      </c>
      <c r="E313" s="207">
        <f t="shared" si="15"/>
        <v>-1.8350995089170336E-2</v>
      </c>
      <c r="F313" s="207">
        <f t="shared" si="16"/>
        <v>2.3889293517843939E-3</v>
      </c>
      <c r="G313" s="207">
        <f t="shared" si="17"/>
        <v>-3.5729230373065103E-3</v>
      </c>
    </row>
    <row r="314" spans="1:7">
      <c r="A314" s="205">
        <v>40077</v>
      </c>
      <c r="B314" s="202">
        <v>425.63</v>
      </c>
      <c r="C314" s="202">
        <v>350.23</v>
      </c>
      <c r="D314" s="202">
        <v>311.18</v>
      </c>
      <c r="E314" s="207">
        <f t="shared" si="15"/>
        <v>1.8789793671310315E-2</v>
      </c>
      <c r="F314" s="207">
        <f t="shared" si="16"/>
        <v>1.7903333623971941E-2</v>
      </c>
      <c r="G314" s="207">
        <f t="shared" si="17"/>
        <v>5.2332342679932958E-3</v>
      </c>
    </row>
    <row r="315" spans="1:7">
      <c r="A315" s="205">
        <v>40070</v>
      </c>
      <c r="B315" s="202">
        <v>425.84</v>
      </c>
      <c r="C315" s="202">
        <v>349.35</v>
      </c>
      <c r="D315" s="202">
        <v>310.69</v>
      </c>
      <c r="E315" s="207">
        <f t="shared" si="15"/>
        <v>4.9338627446368806E-4</v>
      </c>
      <c r="F315" s="207">
        <f t="shared" si="16"/>
        <v>-2.5126345544356434E-3</v>
      </c>
      <c r="G315" s="207">
        <f t="shared" si="17"/>
        <v>-1.5746513272061479E-3</v>
      </c>
    </row>
    <row r="316" spans="1:7">
      <c r="A316" s="205">
        <v>40063</v>
      </c>
      <c r="B316" s="202">
        <v>428.57</v>
      </c>
      <c r="C316" s="202">
        <v>348.33</v>
      </c>
      <c r="D316" s="202">
        <v>315.22000000000003</v>
      </c>
      <c r="E316" s="207">
        <f t="shared" si="15"/>
        <v>6.4108585384182286E-3</v>
      </c>
      <c r="F316" s="207">
        <f t="shared" si="16"/>
        <v>-2.9197080291971907E-3</v>
      </c>
      <c r="G316" s="207">
        <f t="shared" si="17"/>
        <v>1.458044996620435E-2</v>
      </c>
    </row>
    <row r="317" spans="1:7">
      <c r="A317" s="205">
        <v>40056</v>
      </c>
      <c r="B317" s="202">
        <v>440.07</v>
      </c>
      <c r="C317" s="202">
        <v>357.42</v>
      </c>
      <c r="D317" s="202">
        <v>315.44</v>
      </c>
      <c r="E317" s="207">
        <f t="shared" si="15"/>
        <v>2.6833422778075926E-2</v>
      </c>
      <c r="F317" s="207">
        <f t="shared" si="16"/>
        <v>2.6095943501851786E-2</v>
      </c>
      <c r="G317" s="207">
        <f t="shared" si="17"/>
        <v>6.9792525854949058E-4</v>
      </c>
    </row>
    <row r="318" spans="1:7">
      <c r="A318" s="205">
        <v>40049</v>
      </c>
      <c r="B318" s="202">
        <v>449.15</v>
      </c>
      <c r="C318" s="202">
        <v>360.54</v>
      </c>
      <c r="D318" s="202">
        <v>317.01</v>
      </c>
      <c r="E318" s="207">
        <f t="shared" si="15"/>
        <v>2.063308110073394E-2</v>
      </c>
      <c r="F318" s="207">
        <f t="shared" si="16"/>
        <v>8.7292261205304811E-3</v>
      </c>
      <c r="G318" s="207">
        <f t="shared" si="17"/>
        <v>4.977174740045629E-3</v>
      </c>
    </row>
    <row r="319" spans="1:7">
      <c r="A319" s="205">
        <v>40042</v>
      </c>
      <c r="B319" s="202">
        <v>448.22</v>
      </c>
      <c r="C319" s="202">
        <v>354.38</v>
      </c>
      <c r="D319" s="202">
        <v>314</v>
      </c>
      <c r="E319" s="207">
        <f t="shared" si="15"/>
        <v>-2.0705777579871983E-3</v>
      </c>
      <c r="F319" s="207">
        <f t="shared" si="16"/>
        <v>-1.7085482886781009E-2</v>
      </c>
      <c r="G319" s="207">
        <f t="shared" si="17"/>
        <v>-9.4949686129774807E-3</v>
      </c>
    </row>
    <row r="320" spans="1:7">
      <c r="A320" s="205">
        <v>40035</v>
      </c>
      <c r="B320" s="202">
        <v>443.73</v>
      </c>
      <c r="C320" s="202">
        <v>348.82</v>
      </c>
      <c r="D320" s="202">
        <v>314.33</v>
      </c>
      <c r="E320" s="207">
        <f t="shared" si="15"/>
        <v>-1.001740216857795E-2</v>
      </c>
      <c r="F320" s="207">
        <f t="shared" si="16"/>
        <v>-1.5689372989446365E-2</v>
      </c>
      <c r="G320" s="207">
        <f t="shared" si="17"/>
        <v>1.0509554140126882E-3</v>
      </c>
    </row>
    <row r="321" spans="1:7">
      <c r="A321" s="205">
        <v>40028</v>
      </c>
      <c r="B321" s="202">
        <v>428.78</v>
      </c>
      <c r="C321" s="202">
        <v>337.34</v>
      </c>
      <c r="D321" s="202">
        <v>312.32</v>
      </c>
      <c r="E321" s="207">
        <f t="shared" si="15"/>
        <v>-3.3691659342392995E-2</v>
      </c>
      <c r="F321" s="207">
        <f t="shared" si="16"/>
        <v>-3.2910956940542455E-2</v>
      </c>
      <c r="G321" s="207">
        <f t="shared" si="17"/>
        <v>-6.3945534947348042E-3</v>
      </c>
    </row>
    <row r="322" spans="1:7">
      <c r="A322" s="205">
        <v>40021</v>
      </c>
      <c r="B322" s="202">
        <v>422.18</v>
      </c>
      <c r="C322" s="202">
        <v>338.51</v>
      </c>
      <c r="D322" s="202">
        <v>309.88</v>
      </c>
      <c r="E322" s="207">
        <f t="shared" si="15"/>
        <v>-1.5392508978963493E-2</v>
      </c>
      <c r="F322" s="207">
        <f t="shared" si="16"/>
        <v>3.4683109029466294E-3</v>
      </c>
      <c r="G322" s="207">
        <f t="shared" si="17"/>
        <v>-7.8124999999999931E-3</v>
      </c>
    </row>
    <row r="323" spans="1:7">
      <c r="A323" s="205">
        <v>40014</v>
      </c>
      <c r="B323" s="202">
        <v>407.54</v>
      </c>
      <c r="C323" s="202">
        <v>325.22000000000003</v>
      </c>
      <c r="D323" s="202">
        <v>305.14</v>
      </c>
      <c r="E323" s="207">
        <f t="shared" si="15"/>
        <v>-3.4677151925718852E-2</v>
      </c>
      <c r="F323" s="207">
        <f t="shared" si="16"/>
        <v>-3.9260287731529245E-2</v>
      </c>
      <c r="G323" s="207">
        <f t="shared" si="17"/>
        <v>-1.5296243707241542E-2</v>
      </c>
    </row>
    <row r="324" spans="1:7">
      <c r="A324" s="205">
        <v>40007</v>
      </c>
      <c r="B324" s="202">
        <v>403.12</v>
      </c>
      <c r="C324" s="202">
        <v>324.36</v>
      </c>
      <c r="D324" s="202">
        <v>302.69</v>
      </c>
      <c r="E324" s="207">
        <f t="shared" si="15"/>
        <v>-1.0845561171909544E-2</v>
      </c>
      <c r="F324" s="207">
        <f t="shared" si="16"/>
        <v>-2.6443638152635557E-3</v>
      </c>
      <c r="G324" s="207">
        <f t="shared" si="17"/>
        <v>-8.02910139608045E-3</v>
      </c>
    </row>
    <row r="325" spans="1:7">
      <c r="A325" s="205">
        <v>40000</v>
      </c>
      <c r="B325" s="202">
        <v>426.31</v>
      </c>
      <c r="C325" s="202">
        <v>331.06</v>
      </c>
      <c r="D325" s="202">
        <v>304.05</v>
      </c>
      <c r="E325" s="207">
        <f t="shared" si="15"/>
        <v>5.7526294899781699E-2</v>
      </c>
      <c r="F325" s="207">
        <f t="shared" si="16"/>
        <v>2.0656061166604969E-2</v>
      </c>
      <c r="G325" s="207">
        <f t="shared" si="17"/>
        <v>4.4930456903102631E-3</v>
      </c>
    </row>
    <row r="326" spans="1:7">
      <c r="A326" s="205">
        <v>39993</v>
      </c>
      <c r="B326" s="202">
        <v>432.94</v>
      </c>
      <c r="C326" s="202">
        <v>331.56</v>
      </c>
      <c r="D326" s="202">
        <v>298.14999999999998</v>
      </c>
      <c r="E326" s="207">
        <f t="shared" si="15"/>
        <v>1.5552063052708112E-2</v>
      </c>
      <c r="F326" s="207">
        <f t="shared" si="16"/>
        <v>1.5103002476892407E-3</v>
      </c>
      <c r="G326" s="207">
        <f t="shared" si="17"/>
        <v>-1.9404703173820207E-2</v>
      </c>
    </row>
    <row r="327" spans="1:7">
      <c r="A327" s="205">
        <v>39986</v>
      </c>
      <c r="B327" s="202">
        <v>441.61</v>
      </c>
      <c r="C327" s="202">
        <v>333.14</v>
      </c>
      <c r="D327" s="202">
        <v>284.63</v>
      </c>
      <c r="E327" s="207">
        <f t="shared" si="15"/>
        <v>2.002586963551535E-2</v>
      </c>
      <c r="F327" s="207">
        <f t="shared" si="16"/>
        <v>4.7653516708890823E-3</v>
      </c>
      <c r="G327" s="207">
        <f t="shared" si="17"/>
        <v>-4.5346302196880704E-2</v>
      </c>
    </row>
    <row r="328" spans="1:7">
      <c r="A328" s="205">
        <v>39979</v>
      </c>
      <c r="B328" s="202">
        <v>427.42</v>
      </c>
      <c r="C328" s="202">
        <v>330.8</v>
      </c>
      <c r="D328" s="202">
        <v>279.74</v>
      </c>
      <c r="E328" s="207">
        <f t="shared" si="15"/>
        <v>-3.2132424537487825E-2</v>
      </c>
      <c r="F328" s="207">
        <f t="shared" si="16"/>
        <v>-7.0240739628984064E-3</v>
      </c>
      <c r="G328" s="207">
        <f t="shared" si="17"/>
        <v>-1.7180198854653363E-2</v>
      </c>
    </row>
    <row r="329" spans="1:7">
      <c r="A329" s="205">
        <v>39972</v>
      </c>
      <c r="B329" s="202">
        <v>408.74</v>
      </c>
      <c r="C329" s="202">
        <v>315.49</v>
      </c>
      <c r="D329" s="202">
        <v>272.68</v>
      </c>
      <c r="E329" s="207">
        <f t="shared" si="15"/>
        <v>-4.3704084974966091E-2</v>
      </c>
      <c r="F329" s="207">
        <f t="shared" si="16"/>
        <v>-4.6281741233373648E-2</v>
      </c>
      <c r="G329" s="207">
        <f t="shared" si="17"/>
        <v>-2.5237720740687787E-2</v>
      </c>
    </row>
    <row r="330" spans="1:7">
      <c r="A330" s="205">
        <v>39965</v>
      </c>
      <c r="B330" s="202">
        <v>388.54</v>
      </c>
      <c r="C330" s="202">
        <v>305.42</v>
      </c>
      <c r="D330" s="202">
        <v>268.83999999999997</v>
      </c>
      <c r="E330" s="207">
        <f t="shared" si="15"/>
        <v>-4.9420169300777972E-2</v>
      </c>
      <c r="F330" s="207">
        <f t="shared" si="16"/>
        <v>-3.191860280832988E-2</v>
      </c>
      <c r="G330" s="207">
        <f t="shared" si="17"/>
        <v>-1.4082440956432565E-2</v>
      </c>
    </row>
    <row r="331" spans="1:7">
      <c r="A331" s="205">
        <v>39958</v>
      </c>
      <c r="B331" s="202">
        <v>386.31</v>
      </c>
      <c r="C331" s="202">
        <v>300.23</v>
      </c>
      <c r="D331" s="202">
        <v>268.60000000000002</v>
      </c>
      <c r="E331" s="207">
        <f t="shared" si="15"/>
        <v>-5.7394348072271019E-3</v>
      </c>
      <c r="F331" s="207">
        <f t="shared" si="16"/>
        <v>-1.6992993255189565E-2</v>
      </c>
      <c r="G331" s="207">
        <f t="shared" si="17"/>
        <v>-8.9272429697943856E-4</v>
      </c>
    </row>
    <row r="332" spans="1:7">
      <c r="A332" s="205">
        <v>39951</v>
      </c>
      <c r="B332" s="202">
        <v>389.78</v>
      </c>
      <c r="C332" s="202">
        <v>295.89</v>
      </c>
      <c r="D332" s="202">
        <v>270.88</v>
      </c>
      <c r="E332" s="207">
        <f t="shared" si="15"/>
        <v>8.9824234423130922E-3</v>
      </c>
      <c r="F332" s="207">
        <f t="shared" si="16"/>
        <v>-1.4455584052226732E-2</v>
      </c>
      <c r="G332" s="207">
        <f t="shared" si="17"/>
        <v>8.4884586746089823E-3</v>
      </c>
    </row>
    <row r="333" spans="1:7">
      <c r="A333" s="205">
        <v>39944</v>
      </c>
      <c r="B333" s="202">
        <v>391.49</v>
      </c>
      <c r="C333" s="202">
        <v>291.95999999999998</v>
      </c>
      <c r="D333" s="202">
        <v>271.86</v>
      </c>
      <c r="E333" s="207">
        <f t="shared" si="15"/>
        <v>4.3870901534199718E-3</v>
      </c>
      <c r="F333" s="207">
        <f t="shared" si="16"/>
        <v>-1.3281962891615151E-2</v>
      </c>
      <c r="G333" s="207">
        <f t="shared" si="17"/>
        <v>3.6178381571176101E-3</v>
      </c>
    </row>
    <row r="334" spans="1:7">
      <c r="A334" s="205">
        <v>39937</v>
      </c>
      <c r="B334" s="202">
        <v>371.21</v>
      </c>
      <c r="C334" s="202">
        <v>278.70999999999998</v>
      </c>
      <c r="D334" s="202">
        <v>272.89</v>
      </c>
      <c r="E334" s="207">
        <f t="shared" si="15"/>
        <v>-5.1802089453115097E-2</v>
      </c>
      <c r="F334" s="207">
        <f t="shared" si="16"/>
        <v>-4.5382929168379237E-2</v>
      </c>
      <c r="G334" s="207">
        <f t="shared" si="17"/>
        <v>3.7887147796659042E-3</v>
      </c>
    </row>
    <row r="335" spans="1:7">
      <c r="A335" s="205">
        <v>39930</v>
      </c>
      <c r="B335" s="202">
        <v>375.54</v>
      </c>
      <c r="C335" s="202">
        <v>275.56</v>
      </c>
      <c r="D335" s="202">
        <v>270.27999999999997</v>
      </c>
      <c r="E335" s="207">
        <f t="shared" si="15"/>
        <v>1.1664556450526766E-2</v>
      </c>
      <c r="F335" s="207">
        <f t="shared" si="16"/>
        <v>-1.1302070252233424E-2</v>
      </c>
      <c r="G335" s="207">
        <f t="shared" si="17"/>
        <v>-9.5642933049947376E-3</v>
      </c>
    </row>
    <row r="336" spans="1:7">
      <c r="A336" s="205">
        <v>39923</v>
      </c>
      <c r="B336" s="202">
        <v>388.44</v>
      </c>
      <c r="C336" s="202">
        <v>278.72000000000003</v>
      </c>
      <c r="D336" s="202">
        <v>274.39999999999998</v>
      </c>
      <c r="E336" s="207">
        <f t="shared" si="15"/>
        <v>3.4350535229269792E-2</v>
      </c>
      <c r="F336" s="207">
        <f t="shared" si="16"/>
        <v>1.1467556974887593E-2</v>
      </c>
      <c r="G336" s="207">
        <f t="shared" si="17"/>
        <v>1.5243451235755531E-2</v>
      </c>
    </row>
    <row r="337" spans="1:7">
      <c r="A337" s="205">
        <v>39909</v>
      </c>
      <c r="B337" s="202">
        <v>388.49</v>
      </c>
      <c r="C337" s="202">
        <v>262.97000000000003</v>
      </c>
      <c r="D337" s="202">
        <v>278.29000000000002</v>
      </c>
      <c r="E337" s="207">
        <f t="shared" si="15"/>
        <v>1.2872000823810979E-4</v>
      </c>
      <c r="F337" s="207">
        <f t="shared" si="16"/>
        <v>-5.6508323765786447E-2</v>
      </c>
      <c r="G337" s="207">
        <f t="shared" si="17"/>
        <v>1.4176384839650304E-2</v>
      </c>
    </row>
    <row r="338" spans="1:7">
      <c r="A338" s="205">
        <v>39902</v>
      </c>
      <c r="B338" s="202">
        <v>392.26</v>
      </c>
      <c r="C338" s="202">
        <v>262.04000000000002</v>
      </c>
      <c r="D338" s="202">
        <v>275.82</v>
      </c>
      <c r="E338" s="207">
        <f t="shared" si="15"/>
        <v>9.7042394913639512E-3</v>
      </c>
      <c r="F338" s="207">
        <f t="shared" si="16"/>
        <v>-3.5365250789063645E-3</v>
      </c>
      <c r="G338" s="207">
        <f t="shared" si="17"/>
        <v>-8.8756333321356393E-3</v>
      </c>
    </row>
    <row r="339" spans="1:7">
      <c r="A339" s="205">
        <v>39895</v>
      </c>
      <c r="B339" s="202">
        <v>366.91</v>
      </c>
      <c r="C339" s="202">
        <v>255.71</v>
      </c>
      <c r="D339" s="202">
        <v>280.70999999999998</v>
      </c>
      <c r="E339" s="207">
        <f t="shared" ref="E339:E402" si="18">((B339-B338)/B338)</f>
        <v>-6.4625503492581365E-2</v>
      </c>
      <c r="F339" s="207">
        <f t="shared" ref="F339:F402" si="19">((C339-C338)/C338)</f>
        <v>-2.4156617310334347E-2</v>
      </c>
      <c r="G339" s="207">
        <f t="shared" ref="G339:G402" si="20">((D339-D338)/D338)</f>
        <v>1.7728953665433929E-2</v>
      </c>
    </row>
    <row r="340" spans="1:7">
      <c r="A340" s="205">
        <v>39888</v>
      </c>
      <c r="B340" s="202">
        <v>355.25</v>
      </c>
      <c r="C340" s="202">
        <v>255.69</v>
      </c>
      <c r="D340" s="202">
        <v>288.47000000000003</v>
      </c>
      <c r="E340" s="207">
        <f t="shared" si="18"/>
        <v>-3.1778910359488766E-2</v>
      </c>
      <c r="F340" s="207">
        <f t="shared" si="19"/>
        <v>-7.8213601345313949E-5</v>
      </c>
      <c r="G340" s="207">
        <f t="shared" si="20"/>
        <v>2.7644187951979083E-2</v>
      </c>
    </row>
    <row r="341" spans="1:7">
      <c r="A341" s="205">
        <v>39881</v>
      </c>
      <c r="B341" s="202">
        <v>359.67</v>
      </c>
      <c r="C341" s="202">
        <v>253.96</v>
      </c>
      <c r="D341" s="202">
        <v>289.32</v>
      </c>
      <c r="E341" s="207">
        <f t="shared" si="18"/>
        <v>1.2441942294159087E-2</v>
      </c>
      <c r="F341" s="207">
        <f t="shared" si="19"/>
        <v>-6.7660057100394607E-3</v>
      </c>
      <c r="G341" s="207">
        <f t="shared" si="20"/>
        <v>2.9465802336463612E-3</v>
      </c>
    </row>
    <row r="342" spans="1:7">
      <c r="A342" s="205">
        <v>39874</v>
      </c>
      <c r="B342" s="202">
        <v>368.56</v>
      </c>
      <c r="C342" s="202">
        <v>254.5</v>
      </c>
      <c r="D342" s="202">
        <v>292.16000000000003</v>
      </c>
      <c r="E342" s="207">
        <f t="shared" si="18"/>
        <v>2.4717101787749843E-2</v>
      </c>
      <c r="F342" s="207">
        <f t="shared" si="19"/>
        <v>2.1263191053708932E-3</v>
      </c>
      <c r="G342" s="207">
        <f t="shared" si="20"/>
        <v>9.816120558551196E-3</v>
      </c>
    </row>
    <row r="343" spans="1:7">
      <c r="A343" s="205">
        <v>39867</v>
      </c>
      <c r="B343" s="202">
        <v>369</v>
      </c>
      <c r="C343" s="202">
        <v>252.85</v>
      </c>
      <c r="D343" s="202">
        <v>300.39999999999998</v>
      </c>
      <c r="E343" s="207">
        <f t="shared" si="18"/>
        <v>1.1938354677664361E-3</v>
      </c>
      <c r="F343" s="207">
        <f t="shared" si="19"/>
        <v>-6.4833005893909848E-3</v>
      </c>
      <c r="G343" s="207">
        <f t="shared" si="20"/>
        <v>2.820372398685635E-2</v>
      </c>
    </row>
    <row r="344" spans="1:7">
      <c r="A344" s="205">
        <v>39860</v>
      </c>
      <c r="B344" s="202">
        <v>395.15</v>
      </c>
      <c r="C344" s="202">
        <v>258.45999999999998</v>
      </c>
      <c r="D344" s="202">
        <v>300.16000000000003</v>
      </c>
      <c r="E344" s="207">
        <f t="shared" si="18"/>
        <v>7.0867208672086665E-2</v>
      </c>
      <c r="F344" s="207">
        <f t="shared" si="19"/>
        <v>2.2187067431283312E-2</v>
      </c>
      <c r="G344" s="207">
        <f t="shared" si="20"/>
        <v>-7.9893475366162535E-4</v>
      </c>
    </row>
    <row r="345" spans="1:7">
      <c r="A345" s="205">
        <v>39853</v>
      </c>
      <c r="B345" s="202">
        <v>401.86</v>
      </c>
      <c r="C345" s="202">
        <v>256.88</v>
      </c>
      <c r="D345" s="202">
        <v>306.18</v>
      </c>
      <c r="E345" s="207">
        <f t="shared" si="18"/>
        <v>1.6980893331646305E-2</v>
      </c>
      <c r="F345" s="207">
        <f t="shared" si="19"/>
        <v>-6.1131316257834259E-3</v>
      </c>
      <c r="G345" s="207">
        <f t="shared" si="20"/>
        <v>2.0055970149253668E-2</v>
      </c>
    </row>
    <row r="346" spans="1:7">
      <c r="A346" s="205">
        <v>39846</v>
      </c>
      <c r="B346" s="202">
        <v>408.43</v>
      </c>
      <c r="C346" s="202">
        <v>253.66</v>
      </c>
      <c r="D346" s="202">
        <v>302.3</v>
      </c>
      <c r="E346" s="207">
        <f t="shared" si="18"/>
        <v>1.6348977255760695E-2</v>
      </c>
      <c r="F346" s="207">
        <f t="shared" si="19"/>
        <v>-1.2535035814388036E-2</v>
      </c>
      <c r="G346" s="207">
        <f t="shared" si="20"/>
        <v>-1.2672284277222534E-2</v>
      </c>
    </row>
    <row r="347" spans="1:7">
      <c r="A347" s="205">
        <v>39839</v>
      </c>
      <c r="B347" s="202">
        <v>412.13</v>
      </c>
      <c r="C347" s="202">
        <v>261.10000000000002</v>
      </c>
      <c r="D347" s="202">
        <v>306.70999999999998</v>
      </c>
      <c r="E347" s="207">
        <f t="shared" si="18"/>
        <v>9.0590798912910126E-3</v>
      </c>
      <c r="F347" s="207">
        <f t="shared" si="19"/>
        <v>2.9330600015769242E-2</v>
      </c>
      <c r="G347" s="207">
        <f t="shared" si="20"/>
        <v>1.4588157459477235E-2</v>
      </c>
    </row>
    <row r="348" spans="1:7">
      <c r="A348" s="205">
        <v>39832</v>
      </c>
      <c r="B348" s="202">
        <v>424.52</v>
      </c>
      <c r="C348" s="202">
        <v>251.03</v>
      </c>
      <c r="D348" s="202">
        <v>307.86</v>
      </c>
      <c r="E348" s="207">
        <f t="shared" si="18"/>
        <v>3.006332953194377E-2</v>
      </c>
      <c r="F348" s="207">
        <f t="shared" si="19"/>
        <v>-3.8567598621218002E-2</v>
      </c>
      <c r="G348" s="207">
        <f t="shared" si="20"/>
        <v>3.7494701835611298E-3</v>
      </c>
    </row>
    <row r="349" spans="1:7">
      <c r="A349" s="205">
        <v>39825</v>
      </c>
      <c r="B349" s="202">
        <v>426.83</v>
      </c>
      <c r="C349" s="202">
        <v>254.46</v>
      </c>
      <c r="D349" s="202">
        <v>317.54000000000002</v>
      </c>
      <c r="E349" s="207">
        <f t="shared" si="18"/>
        <v>5.441439743710549E-3</v>
      </c>
      <c r="F349" s="207">
        <f t="shared" si="19"/>
        <v>1.366370553320323E-2</v>
      </c>
      <c r="G349" s="207">
        <f t="shared" si="20"/>
        <v>3.1442863639316594E-2</v>
      </c>
    </row>
    <row r="350" spans="1:7">
      <c r="A350" s="205">
        <v>39818</v>
      </c>
      <c r="B350" s="202">
        <v>379.04</v>
      </c>
      <c r="C350" s="202">
        <v>233.77</v>
      </c>
      <c r="D350" s="202">
        <v>316.73</v>
      </c>
      <c r="E350" s="207">
        <f t="shared" si="18"/>
        <v>-0.11196495091722691</v>
      </c>
      <c r="F350" s="207">
        <f t="shared" si="19"/>
        <v>-8.1309439597579178E-2</v>
      </c>
      <c r="G350" s="207">
        <f t="shared" si="20"/>
        <v>-2.550859734206721E-3</v>
      </c>
    </row>
    <row r="351" spans="1:7">
      <c r="A351" s="205">
        <v>39797</v>
      </c>
      <c r="B351" s="202">
        <v>408.65</v>
      </c>
      <c r="C351" s="202">
        <v>260.27999999999997</v>
      </c>
      <c r="D351" s="202">
        <v>345.59</v>
      </c>
      <c r="E351" s="207">
        <f t="shared" si="18"/>
        <v>7.8118404390037879E-2</v>
      </c>
      <c r="F351" s="207">
        <f t="shared" si="19"/>
        <v>0.11340206185566994</v>
      </c>
      <c r="G351" s="207">
        <f t="shared" si="20"/>
        <v>9.1118618381586705E-2</v>
      </c>
    </row>
    <row r="352" spans="1:7">
      <c r="A352" s="205">
        <v>39790</v>
      </c>
      <c r="B352" s="202">
        <v>430.94</v>
      </c>
      <c r="C352" s="202">
        <v>279.87</v>
      </c>
      <c r="D352" s="202">
        <v>365.15</v>
      </c>
      <c r="E352" s="207">
        <f t="shared" si="18"/>
        <v>5.4545454545454598E-2</v>
      </c>
      <c r="F352" s="207">
        <f t="shared" si="19"/>
        <v>7.5265099124020421E-2</v>
      </c>
      <c r="G352" s="207">
        <f t="shared" si="20"/>
        <v>5.6598859920715311E-2</v>
      </c>
    </row>
    <row r="353" spans="1:7">
      <c r="A353" s="205">
        <v>39783</v>
      </c>
      <c r="B353" s="202">
        <v>462.79</v>
      </c>
      <c r="C353" s="202">
        <v>288.54000000000002</v>
      </c>
      <c r="D353" s="202">
        <v>378.48</v>
      </c>
      <c r="E353" s="207">
        <f t="shared" si="18"/>
        <v>7.3908200677588576E-2</v>
      </c>
      <c r="F353" s="207">
        <f t="shared" si="19"/>
        <v>3.0978668667595726E-2</v>
      </c>
      <c r="G353" s="207">
        <f t="shared" si="20"/>
        <v>3.6505545666164707E-2</v>
      </c>
    </row>
    <row r="354" spans="1:7">
      <c r="A354" s="205">
        <v>39776</v>
      </c>
      <c r="B354" s="202">
        <v>482.01</v>
      </c>
      <c r="C354" s="202">
        <v>300.31</v>
      </c>
      <c r="D354" s="202">
        <v>385.95</v>
      </c>
      <c r="E354" s="207">
        <f t="shared" si="18"/>
        <v>4.1530715875451006E-2</v>
      </c>
      <c r="F354" s="207">
        <f t="shared" si="19"/>
        <v>4.079157135925688E-2</v>
      </c>
      <c r="G354" s="207">
        <f t="shared" si="20"/>
        <v>1.973684210526308E-2</v>
      </c>
    </row>
    <row r="355" spans="1:7">
      <c r="A355" s="205">
        <v>39769</v>
      </c>
      <c r="B355" s="202">
        <v>517.84</v>
      </c>
      <c r="C355" s="202">
        <v>308.11</v>
      </c>
      <c r="D355" s="202">
        <v>400.59</v>
      </c>
      <c r="E355" s="207">
        <f t="shared" si="18"/>
        <v>7.4334557374328425E-2</v>
      </c>
      <c r="F355" s="207">
        <f t="shared" si="19"/>
        <v>2.5973161066897576E-2</v>
      </c>
      <c r="G355" s="207">
        <f t="shared" si="20"/>
        <v>3.7932374659930011E-2</v>
      </c>
    </row>
    <row r="356" spans="1:7">
      <c r="A356" s="205">
        <v>39762</v>
      </c>
      <c r="B356" s="202">
        <v>553.20000000000005</v>
      </c>
      <c r="C356" s="202">
        <v>325.11</v>
      </c>
      <c r="D356" s="202">
        <v>414.35</v>
      </c>
      <c r="E356" s="207">
        <f t="shared" si="18"/>
        <v>6.8283639734280879E-2</v>
      </c>
      <c r="F356" s="207">
        <f t="shared" si="19"/>
        <v>5.5175099802018755E-2</v>
      </c>
      <c r="G356" s="207">
        <f t="shared" si="20"/>
        <v>3.4349334731271497E-2</v>
      </c>
    </row>
    <row r="357" spans="1:7">
      <c r="A357" s="205">
        <v>39755</v>
      </c>
      <c r="B357" s="202">
        <v>560.21</v>
      </c>
      <c r="C357" s="202">
        <v>345.15</v>
      </c>
      <c r="D357" s="202">
        <v>421.17</v>
      </c>
      <c r="E357" s="207">
        <f t="shared" si="18"/>
        <v>1.2671728127259562E-2</v>
      </c>
      <c r="F357" s="207">
        <f t="shared" si="19"/>
        <v>6.16406754636891E-2</v>
      </c>
      <c r="G357" s="207">
        <f t="shared" si="20"/>
        <v>1.6459514902859882E-2</v>
      </c>
    </row>
    <row r="358" spans="1:7">
      <c r="A358" s="205">
        <v>39748</v>
      </c>
      <c r="B358" s="202">
        <v>568.39</v>
      </c>
      <c r="C358" s="202">
        <v>361.97</v>
      </c>
      <c r="D358" s="202">
        <v>413.76</v>
      </c>
      <c r="E358" s="207">
        <f t="shared" si="18"/>
        <v>1.4601667231930793E-2</v>
      </c>
      <c r="F358" s="207">
        <f t="shared" si="19"/>
        <v>4.8732435173113285E-2</v>
      </c>
      <c r="G358" s="207">
        <f t="shared" si="20"/>
        <v>-1.7593845715506862E-2</v>
      </c>
    </row>
    <row r="359" spans="1:7">
      <c r="A359" s="205">
        <v>39741</v>
      </c>
      <c r="B359" s="202">
        <v>569.30999999999995</v>
      </c>
      <c r="C359" s="202">
        <v>371.42</v>
      </c>
      <c r="D359" s="202">
        <v>428.87</v>
      </c>
      <c r="E359" s="207">
        <f t="shared" si="18"/>
        <v>1.6186069424162267E-3</v>
      </c>
      <c r="F359" s="207">
        <f t="shared" si="19"/>
        <v>2.6107135950493101E-2</v>
      </c>
      <c r="G359" s="207">
        <f t="shared" si="20"/>
        <v>3.6518754833720066E-2</v>
      </c>
    </row>
    <row r="360" spans="1:7">
      <c r="A360" s="205">
        <v>39734</v>
      </c>
      <c r="B360" s="202">
        <v>616.82000000000005</v>
      </c>
      <c r="C360" s="202">
        <v>404.37</v>
      </c>
      <c r="D360" s="202">
        <v>432.4</v>
      </c>
      <c r="E360" s="207">
        <f t="shared" si="18"/>
        <v>8.3451897911507103E-2</v>
      </c>
      <c r="F360" s="207">
        <f t="shared" si="19"/>
        <v>8.8713585698131467E-2</v>
      </c>
      <c r="G360" s="207">
        <f t="shared" si="20"/>
        <v>8.2309324503928288E-3</v>
      </c>
    </row>
    <row r="361" spans="1:7">
      <c r="A361" s="205">
        <v>39727</v>
      </c>
      <c r="B361" s="202">
        <v>665.71</v>
      </c>
      <c r="C361" s="202">
        <v>429.62</v>
      </c>
      <c r="D361" s="202">
        <v>437.97</v>
      </c>
      <c r="E361" s="207">
        <f t="shared" si="18"/>
        <v>7.9261372847832398E-2</v>
      </c>
      <c r="F361" s="207">
        <f t="shared" si="19"/>
        <v>6.2442812275885946E-2</v>
      </c>
      <c r="G361" s="207">
        <f t="shared" si="20"/>
        <v>1.2881591119334066E-2</v>
      </c>
    </row>
    <row r="362" spans="1:7">
      <c r="A362" s="205">
        <v>39720</v>
      </c>
      <c r="B362" s="202">
        <v>671.14</v>
      </c>
      <c r="C362" s="202">
        <v>437.84</v>
      </c>
      <c r="D362" s="202">
        <v>447.28</v>
      </c>
      <c r="E362" s="207">
        <f t="shared" si="18"/>
        <v>8.1567048714905142E-3</v>
      </c>
      <c r="F362" s="207">
        <f t="shared" si="19"/>
        <v>1.9133187467994903E-2</v>
      </c>
      <c r="G362" s="207">
        <f t="shared" si="20"/>
        <v>2.1257163732675628E-2</v>
      </c>
    </row>
    <row r="363" spans="1:7">
      <c r="A363" s="205">
        <v>39713</v>
      </c>
      <c r="B363" s="202">
        <v>647.65</v>
      </c>
      <c r="C363" s="202">
        <v>421.12</v>
      </c>
      <c r="D363" s="202">
        <v>450.97</v>
      </c>
      <c r="E363" s="207">
        <f t="shared" si="18"/>
        <v>-3.5000149000208612E-2</v>
      </c>
      <c r="F363" s="207">
        <f t="shared" si="19"/>
        <v>-3.8187465740909858E-2</v>
      </c>
      <c r="G363" s="207">
        <f t="shared" si="20"/>
        <v>8.2498658558398646E-3</v>
      </c>
    </row>
    <row r="364" spans="1:7">
      <c r="A364" s="205">
        <v>39706</v>
      </c>
      <c r="B364" s="202">
        <v>666.71</v>
      </c>
      <c r="C364" s="202">
        <v>451.12</v>
      </c>
      <c r="D364" s="202">
        <v>446.91</v>
      </c>
      <c r="E364" s="207">
        <f t="shared" si="18"/>
        <v>2.942947579711273E-2</v>
      </c>
      <c r="F364" s="207">
        <f t="shared" si="19"/>
        <v>7.1238601823708211E-2</v>
      </c>
      <c r="G364" s="207">
        <f t="shared" si="20"/>
        <v>-9.0028161518504596E-3</v>
      </c>
    </row>
    <row r="365" spans="1:7">
      <c r="A365" s="205">
        <v>39699</v>
      </c>
      <c r="B365" s="202">
        <v>674.16</v>
      </c>
      <c r="C365" s="202">
        <v>468.55</v>
      </c>
      <c r="D365" s="202">
        <v>440.18</v>
      </c>
      <c r="E365" s="207">
        <f t="shared" si="18"/>
        <v>1.1174273672211204E-2</v>
      </c>
      <c r="F365" s="207">
        <f t="shared" si="19"/>
        <v>3.8637169710941673E-2</v>
      </c>
      <c r="G365" s="207">
        <f t="shared" si="20"/>
        <v>-1.5058960417086254E-2</v>
      </c>
    </row>
    <row r="366" spans="1:7">
      <c r="A366" s="205">
        <v>39692</v>
      </c>
      <c r="B366" s="202">
        <v>690.33</v>
      </c>
      <c r="C366" s="202">
        <v>485.02</v>
      </c>
      <c r="D366" s="202">
        <v>446.65</v>
      </c>
      <c r="E366" s="207">
        <f t="shared" si="18"/>
        <v>2.3985404058383876E-2</v>
      </c>
      <c r="F366" s="207">
        <f t="shared" si="19"/>
        <v>3.5150997759043796E-2</v>
      </c>
      <c r="G366" s="207">
        <f t="shared" si="20"/>
        <v>1.4698532418555978E-2</v>
      </c>
    </row>
    <row r="367" spans="1:7">
      <c r="A367" s="205">
        <v>39685</v>
      </c>
      <c r="B367" s="202">
        <v>686.88</v>
      </c>
      <c r="C367" s="202">
        <v>482.07</v>
      </c>
      <c r="D367" s="202">
        <v>448.52</v>
      </c>
      <c r="E367" s="207">
        <f t="shared" si="18"/>
        <v>-4.9976098387728264E-3</v>
      </c>
      <c r="F367" s="207">
        <f t="shared" si="19"/>
        <v>-6.0822234134674628E-3</v>
      </c>
      <c r="G367" s="207">
        <f t="shared" si="20"/>
        <v>4.1867233852009508E-3</v>
      </c>
    </row>
    <row r="368" spans="1:7">
      <c r="A368" s="205">
        <v>39678</v>
      </c>
      <c r="B368" s="202">
        <v>677.15</v>
      </c>
      <c r="C368" s="202">
        <v>480.07</v>
      </c>
      <c r="D368" s="202">
        <v>446.52</v>
      </c>
      <c r="E368" s="207">
        <f t="shared" si="18"/>
        <v>-1.4165501979967415E-2</v>
      </c>
      <c r="F368" s="207">
        <f t="shared" si="19"/>
        <v>-4.1487750741593544E-3</v>
      </c>
      <c r="G368" s="207">
        <f t="shared" si="20"/>
        <v>-4.4591099616516543E-3</v>
      </c>
    </row>
    <row r="369" spans="1:7">
      <c r="A369" s="205">
        <v>39671</v>
      </c>
      <c r="B369" s="202">
        <v>681.72</v>
      </c>
      <c r="C369" s="202">
        <v>485.75</v>
      </c>
      <c r="D369" s="202">
        <v>450.04</v>
      </c>
      <c r="E369" s="207">
        <f t="shared" si="18"/>
        <v>6.7488739570258438E-3</v>
      </c>
      <c r="F369" s="207">
        <f t="shared" si="19"/>
        <v>1.1831607890515981E-2</v>
      </c>
      <c r="G369" s="207">
        <f t="shared" si="20"/>
        <v>7.8831855236048531E-3</v>
      </c>
    </row>
    <row r="370" spans="1:7">
      <c r="A370" s="205">
        <v>39664</v>
      </c>
      <c r="B370" s="202">
        <v>715.32</v>
      </c>
      <c r="C370" s="202">
        <v>496.72</v>
      </c>
      <c r="D370" s="202">
        <v>452.86</v>
      </c>
      <c r="E370" s="207">
        <f t="shared" si="18"/>
        <v>4.9287097342017284E-2</v>
      </c>
      <c r="F370" s="207">
        <f t="shared" si="19"/>
        <v>2.2583633556356206E-2</v>
      </c>
      <c r="G370" s="207">
        <f t="shared" si="20"/>
        <v>6.2661096791396167E-3</v>
      </c>
    </row>
    <row r="371" spans="1:7">
      <c r="A371" s="205">
        <v>39657</v>
      </c>
      <c r="B371" s="202">
        <v>727.56</v>
      </c>
      <c r="C371" s="202">
        <v>497.94</v>
      </c>
      <c r="D371" s="202">
        <v>454.76</v>
      </c>
      <c r="E371" s="207">
        <f t="shared" si="18"/>
        <v>1.7111222949169454E-2</v>
      </c>
      <c r="F371" s="207">
        <f t="shared" si="19"/>
        <v>2.4561120953454068E-3</v>
      </c>
      <c r="G371" s="207">
        <f t="shared" si="20"/>
        <v>4.1955571258224999E-3</v>
      </c>
    </row>
    <row r="372" spans="1:7">
      <c r="A372" s="205">
        <v>39650</v>
      </c>
      <c r="B372" s="202">
        <v>755.52</v>
      </c>
      <c r="C372" s="202">
        <v>519.79</v>
      </c>
      <c r="D372" s="202">
        <v>448.76</v>
      </c>
      <c r="E372" s="207">
        <f t="shared" si="18"/>
        <v>3.8429820221012753E-2</v>
      </c>
      <c r="F372" s="207">
        <f t="shared" si="19"/>
        <v>4.3880788850062191E-2</v>
      </c>
      <c r="G372" s="207">
        <f t="shared" si="20"/>
        <v>-1.3193772539361421E-2</v>
      </c>
    </row>
    <row r="373" spans="1:7">
      <c r="A373" s="205">
        <v>39643</v>
      </c>
      <c r="B373" s="202">
        <v>762.08</v>
      </c>
      <c r="C373" s="202">
        <v>527.49</v>
      </c>
      <c r="D373" s="202">
        <v>440.2</v>
      </c>
      <c r="E373" s="207">
        <f t="shared" si="18"/>
        <v>8.6827615417196888E-3</v>
      </c>
      <c r="F373" s="207">
        <f t="shared" si="19"/>
        <v>1.4813674753265831E-2</v>
      </c>
      <c r="G373" s="207">
        <f t="shared" si="20"/>
        <v>-1.9074783848827888E-2</v>
      </c>
    </row>
    <row r="374" spans="1:7">
      <c r="A374" s="205">
        <v>39636</v>
      </c>
      <c r="B374" s="202">
        <v>773.06</v>
      </c>
      <c r="C374" s="202">
        <v>515.74</v>
      </c>
      <c r="D374" s="202">
        <v>432.86</v>
      </c>
      <c r="E374" s="207">
        <f t="shared" si="18"/>
        <v>1.4407936174679697E-2</v>
      </c>
      <c r="F374" s="207">
        <f t="shared" si="19"/>
        <v>-2.2275303797228384E-2</v>
      </c>
      <c r="G374" s="207">
        <f t="shared" si="20"/>
        <v>-1.6674238982280726E-2</v>
      </c>
    </row>
    <row r="375" spans="1:7">
      <c r="A375" s="205">
        <v>39629</v>
      </c>
      <c r="B375" s="202">
        <v>749.91</v>
      </c>
      <c r="C375" s="202">
        <v>484.74</v>
      </c>
      <c r="D375" s="202">
        <v>426.72</v>
      </c>
      <c r="E375" s="207">
        <f t="shared" si="18"/>
        <v>-2.9945929164618502E-2</v>
      </c>
      <c r="F375" s="207">
        <f t="shared" si="19"/>
        <v>-6.0107806258967694E-2</v>
      </c>
      <c r="G375" s="207">
        <f t="shared" si="20"/>
        <v>-1.4184724853301266E-2</v>
      </c>
    </row>
    <row r="376" spans="1:7">
      <c r="A376" s="205">
        <v>39622</v>
      </c>
      <c r="B376" s="202">
        <v>756.49</v>
      </c>
      <c r="C376" s="202">
        <v>471.44</v>
      </c>
      <c r="D376" s="202">
        <v>423.56</v>
      </c>
      <c r="E376" s="207">
        <f t="shared" si="18"/>
        <v>8.7743862596845502E-3</v>
      </c>
      <c r="F376" s="207">
        <f t="shared" si="19"/>
        <v>-2.7437389115814687E-2</v>
      </c>
      <c r="G376" s="207">
        <f t="shared" si="20"/>
        <v>-7.4053243344582506E-3</v>
      </c>
    </row>
    <row r="377" spans="1:7">
      <c r="A377" s="205">
        <v>39615</v>
      </c>
      <c r="B377" s="202">
        <v>769.56</v>
      </c>
      <c r="C377" s="202">
        <v>468.88</v>
      </c>
      <c r="D377" s="202">
        <v>422.01</v>
      </c>
      <c r="E377" s="207">
        <f t="shared" si="18"/>
        <v>1.727716162804523E-2</v>
      </c>
      <c r="F377" s="207">
        <f t="shared" si="19"/>
        <v>-5.4301713897844947E-3</v>
      </c>
      <c r="G377" s="207">
        <f t="shared" si="20"/>
        <v>-3.6594579280385575E-3</v>
      </c>
    </row>
    <row r="378" spans="1:7">
      <c r="A378" s="205">
        <v>39608</v>
      </c>
      <c r="B378" s="202">
        <v>723.66</v>
      </c>
      <c r="C378" s="202">
        <v>449.19</v>
      </c>
      <c r="D378" s="202">
        <v>419.18</v>
      </c>
      <c r="E378" s="207">
        <f t="shared" si="18"/>
        <v>-5.9644472165912961E-2</v>
      </c>
      <c r="F378" s="207">
        <f t="shared" si="19"/>
        <v>-4.1993687084115335E-2</v>
      </c>
      <c r="G378" s="207">
        <f t="shared" si="20"/>
        <v>-6.706002227435331E-3</v>
      </c>
    </row>
    <row r="379" spans="1:7">
      <c r="A379" s="205">
        <v>39601</v>
      </c>
      <c r="B379" s="202">
        <v>748.36</v>
      </c>
      <c r="C379" s="202">
        <v>448.08</v>
      </c>
      <c r="D379" s="202">
        <v>419.56</v>
      </c>
      <c r="E379" s="207">
        <f t="shared" si="18"/>
        <v>3.4132050963159556E-2</v>
      </c>
      <c r="F379" s="207">
        <f t="shared" si="19"/>
        <v>-2.4711146730782376E-3</v>
      </c>
      <c r="G379" s="207">
        <f t="shared" si="20"/>
        <v>9.0653180018129549E-4</v>
      </c>
    </row>
    <row r="380" spans="1:7">
      <c r="A380" s="205">
        <v>39594</v>
      </c>
      <c r="B380" s="202">
        <v>748.25</v>
      </c>
      <c r="C380" s="202">
        <v>437.32</v>
      </c>
      <c r="D380" s="202">
        <v>418.02</v>
      </c>
      <c r="E380" s="207">
        <f t="shared" si="18"/>
        <v>-1.4698808060293662E-4</v>
      </c>
      <c r="F380" s="207">
        <f t="shared" si="19"/>
        <v>-2.4013569005534707E-2</v>
      </c>
      <c r="G380" s="207">
        <f t="shared" si="20"/>
        <v>-3.6705119649156747E-3</v>
      </c>
    </row>
    <row r="381" spans="1:7">
      <c r="A381" s="205">
        <v>39587</v>
      </c>
      <c r="B381" s="202">
        <v>727.59</v>
      </c>
      <c r="C381" s="202">
        <v>425.77</v>
      </c>
      <c r="D381" s="202">
        <v>419.54</v>
      </c>
      <c r="E381" s="207">
        <f t="shared" si="18"/>
        <v>-2.7611092549281614E-2</v>
      </c>
      <c r="F381" s="207">
        <f t="shared" si="19"/>
        <v>-2.641086618494469E-2</v>
      </c>
      <c r="G381" s="207">
        <f t="shared" si="20"/>
        <v>3.6361896559974132E-3</v>
      </c>
    </row>
    <row r="382" spans="1:7">
      <c r="A382" s="205">
        <v>39580</v>
      </c>
      <c r="B382" s="202">
        <v>696.47</v>
      </c>
      <c r="C382" s="202">
        <v>417.67</v>
      </c>
      <c r="D382" s="202">
        <v>417.93</v>
      </c>
      <c r="E382" s="207">
        <f t="shared" si="18"/>
        <v>-4.2771341002487667E-2</v>
      </c>
      <c r="F382" s="207">
        <f t="shared" si="19"/>
        <v>-1.9024355872889039E-2</v>
      </c>
      <c r="G382" s="207">
        <f t="shared" si="20"/>
        <v>-3.8375363493350183E-3</v>
      </c>
    </row>
    <row r="383" spans="1:7">
      <c r="A383" s="205">
        <v>39573</v>
      </c>
      <c r="B383" s="202">
        <v>666.93</v>
      </c>
      <c r="C383" s="202">
        <v>401.67</v>
      </c>
      <c r="D383" s="202">
        <v>413.45</v>
      </c>
      <c r="E383" s="207">
        <f t="shared" si="18"/>
        <v>-4.2413887173891301E-2</v>
      </c>
      <c r="F383" s="207">
        <f t="shared" si="19"/>
        <v>-3.830775492613786E-2</v>
      </c>
      <c r="G383" s="207">
        <f t="shared" si="20"/>
        <v>-1.0719498480606843E-2</v>
      </c>
    </row>
    <row r="384" spans="1:7">
      <c r="A384" s="205">
        <v>39566</v>
      </c>
      <c r="B384" s="202">
        <v>656.05</v>
      </c>
      <c r="C384" s="202">
        <v>402.92</v>
      </c>
      <c r="D384" s="202">
        <v>412.75</v>
      </c>
      <c r="E384" s="207">
        <f t="shared" si="18"/>
        <v>-1.6313556145322591E-2</v>
      </c>
      <c r="F384" s="207">
        <f t="shared" si="19"/>
        <v>3.1120073692334502E-3</v>
      </c>
      <c r="G384" s="207">
        <f t="shared" si="20"/>
        <v>-1.6930705042931156E-3</v>
      </c>
    </row>
    <row r="385" spans="1:7">
      <c r="A385" s="205">
        <v>39559</v>
      </c>
      <c r="B385" s="202">
        <v>644.20000000000005</v>
      </c>
      <c r="C385" s="202">
        <v>397.72</v>
      </c>
      <c r="D385" s="202">
        <v>414.25</v>
      </c>
      <c r="E385" s="207">
        <f t="shared" si="18"/>
        <v>-1.8062647664049858E-2</v>
      </c>
      <c r="F385" s="207">
        <f t="shared" si="19"/>
        <v>-1.2905787749429139E-2</v>
      </c>
      <c r="G385" s="207">
        <f t="shared" si="20"/>
        <v>3.6341611144760752E-3</v>
      </c>
    </row>
    <row r="386" spans="1:7">
      <c r="A386" s="205">
        <v>39552</v>
      </c>
      <c r="B386" s="202">
        <v>635.59</v>
      </c>
      <c r="C386" s="202">
        <v>390.63</v>
      </c>
      <c r="D386" s="202">
        <v>412.94</v>
      </c>
      <c r="E386" s="207">
        <f t="shared" si="18"/>
        <v>-1.336541446755668E-2</v>
      </c>
      <c r="F386" s="207">
        <f t="shared" si="19"/>
        <v>-1.7826611686613775E-2</v>
      </c>
      <c r="G386" s="207">
        <f t="shared" si="20"/>
        <v>-3.1623415811707959E-3</v>
      </c>
    </row>
    <row r="387" spans="1:7">
      <c r="A387" s="205">
        <v>39545</v>
      </c>
      <c r="B387" s="202">
        <v>604.95000000000005</v>
      </c>
      <c r="C387" s="202">
        <v>381.2</v>
      </c>
      <c r="D387" s="202">
        <v>404.87</v>
      </c>
      <c r="E387" s="207">
        <f t="shared" si="18"/>
        <v>-4.8207177583033063E-2</v>
      </c>
      <c r="F387" s="207">
        <f t="shared" si="19"/>
        <v>-2.4140491001715197E-2</v>
      </c>
      <c r="G387" s="207">
        <f t="shared" si="20"/>
        <v>-1.9542790720201465E-2</v>
      </c>
    </row>
    <row r="388" spans="1:7">
      <c r="A388" s="205">
        <v>39538</v>
      </c>
      <c r="B388" s="202">
        <v>604.16999999999996</v>
      </c>
      <c r="C388" s="202">
        <v>380.02</v>
      </c>
      <c r="D388" s="202">
        <v>401.84</v>
      </c>
      <c r="E388" s="207">
        <f t="shared" si="18"/>
        <v>-1.2893627572528083E-3</v>
      </c>
      <c r="F388" s="207">
        <f t="shared" si="19"/>
        <v>-3.0954879328436696E-3</v>
      </c>
      <c r="G388" s="207">
        <f t="shared" si="20"/>
        <v>-7.483883715760687E-3</v>
      </c>
    </row>
    <row r="389" spans="1:7">
      <c r="A389" s="205">
        <v>39524</v>
      </c>
      <c r="B389" s="202">
        <v>620.71</v>
      </c>
      <c r="C389" s="202">
        <v>382.02</v>
      </c>
      <c r="D389" s="202">
        <v>404.06</v>
      </c>
      <c r="E389" s="207">
        <f t="shared" si="18"/>
        <v>2.7376400681927402E-2</v>
      </c>
      <c r="F389" s="207">
        <f t="shared" si="19"/>
        <v>5.2628809010052107E-3</v>
      </c>
      <c r="G389" s="207">
        <f t="shared" si="20"/>
        <v>5.5245869002588776E-3</v>
      </c>
    </row>
    <row r="390" spans="1:7">
      <c r="A390" s="205">
        <v>39517</v>
      </c>
      <c r="B390" s="202">
        <v>611.91</v>
      </c>
      <c r="C390" s="202">
        <v>380.51</v>
      </c>
      <c r="D390" s="202">
        <v>405.15</v>
      </c>
      <c r="E390" s="207">
        <f t="shared" si="18"/>
        <v>-1.4177313076960364E-2</v>
      </c>
      <c r="F390" s="207">
        <f t="shared" si="19"/>
        <v>-3.9526726349405558E-3</v>
      </c>
      <c r="G390" s="207">
        <f t="shared" si="20"/>
        <v>2.6976191654704126E-3</v>
      </c>
    </row>
    <row r="391" spans="1:7">
      <c r="A391" s="205">
        <v>39510</v>
      </c>
      <c r="B391" s="202">
        <v>597.95000000000005</v>
      </c>
      <c r="C391" s="202">
        <v>376.74</v>
      </c>
      <c r="D391" s="202">
        <v>408.43</v>
      </c>
      <c r="E391" s="207">
        <f t="shared" si="18"/>
        <v>-2.2813812488764563E-2</v>
      </c>
      <c r="F391" s="207">
        <f t="shared" si="19"/>
        <v>-9.9077553809360647E-3</v>
      </c>
      <c r="G391" s="207">
        <f t="shared" si="20"/>
        <v>8.0957669998766631E-3</v>
      </c>
    </row>
    <row r="392" spans="1:7">
      <c r="A392" s="205">
        <v>39503</v>
      </c>
      <c r="B392" s="202">
        <v>602.16999999999996</v>
      </c>
      <c r="C392" s="202">
        <v>379.65</v>
      </c>
      <c r="D392" s="202">
        <v>410.56</v>
      </c>
      <c r="E392" s="207">
        <f t="shared" si="18"/>
        <v>7.0574462747719927E-3</v>
      </c>
      <c r="F392" s="207">
        <f t="shared" si="19"/>
        <v>7.7241598980728569E-3</v>
      </c>
      <c r="G392" s="207">
        <f t="shared" si="20"/>
        <v>5.2150919374188854E-3</v>
      </c>
    </row>
    <row r="393" spans="1:7">
      <c r="A393" s="205">
        <v>39496</v>
      </c>
      <c r="B393" s="202">
        <v>581.12</v>
      </c>
      <c r="C393" s="202">
        <v>380.8</v>
      </c>
      <c r="D393" s="202">
        <v>409.16</v>
      </c>
      <c r="E393" s="207">
        <f t="shared" si="18"/>
        <v>-3.4956905857149903E-2</v>
      </c>
      <c r="F393" s="207">
        <f t="shared" si="19"/>
        <v>3.0291057553010251E-3</v>
      </c>
      <c r="G393" s="207">
        <f t="shared" si="20"/>
        <v>-3.4099766173031404E-3</v>
      </c>
    </row>
    <row r="394" spans="1:7">
      <c r="A394" s="205">
        <v>39489</v>
      </c>
      <c r="B394" s="202">
        <v>547.16</v>
      </c>
      <c r="C394" s="202">
        <v>360.55</v>
      </c>
      <c r="D394" s="202">
        <v>406.07</v>
      </c>
      <c r="E394" s="207">
        <f t="shared" si="18"/>
        <v>-5.8438876651982441E-2</v>
      </c>
      <c r="F394" s="207">
        <f t="shared" si="19"/>
        <v>-5.317752100840336E-2</v>
      </c>
      <c r="G394" s="207">
        <f t="shared" si="20"/>
        <v>-7.5520578746701332E-3</v>
      </c>
    </row>
    <row r="395" spans="1:7">
      <c r="A395" s="205">
        <v>39482</v>
      </c>
      <c r="B395" s="202">
        <v>551.72</v>
      </c>
      <c r="C395" s="202">
        <v>367.47</v>
      </c>
      <c r="D395" s="202">
        <v>409.6</v>
      </c>
      <c r="E395" s="207">
        <f t="shared" si="18"/>
        <v>8.3339425396594408E-3</v>
      </c>
      <c r="F395" s="207">
        <f t="shared" si="19"/>
        <v>1.9192899736513704E-2</v>
      </c>
      <c r="G395" s="207">
        <f t="shared" si="20"/>
        <v>8.6930824734652388E-3</v>
      </c>
    </row>
    <row r="396" spans="1:7">
      <c r="A396" s="205">
        <v>39475</v>
      </c>
      <c r="B396" s="202">
        <v>547.03</v>
      </c>
      <c r="C396" s="202">
        <v>370.02</v>
      </c>
      <c r="D396" s="202">
        <v>407.06</v>
      </c>
      <c r="E396" s="207">
        <f t="shared" si="18"/>
        <v>-8.5006887551657626E-3</v>
      </c>
      <c r="F396" s="207">
        <f t="shared" si="19"/>
        <v>6.9393419871008636E-3</v>
      </c>
      <c r="G396" s="207">
        <f t="shared" si="20"/>
        <v>-6.20117187500005E-3</v>
      </c>
    </row>
    <row r="397" spans="1:7">
      <c r="A397" s="205">
        <v>39468</v>
      </c>
      <c r="B397" s="202">
        <v>553.21</v>
      </c>
      <c r="C397" s="202">
        <v>372.88</v>
      </c>
      <c r="D397" s="202">
        <v>406.06</v>
      </c>
      <c r="E397" s="207">
        <f t="shared" si="18"/>
        <v>1.1297369431292734E-2</v>
      </c>
      <c r="F397" s="207">
        <f t="shared" si="19"/>
        <v>7.7293119290849513E-3</v>
      </c>
      <c r="G397" s="207">
        <f t="shared" si="20"/>
        <v>-2.4566402987274603E-3</v>
      </c>
    </row>
    <row r="398" spans="1:7">
      <c r="A398" s="205">
        <v>39461</v>
      </c>
      <c r="B398" s="202">
        <v>568.62</v>
      </c>
      <c r="C398" s="202">
        <v>387.64</v>
      </c>
      <c r="D398" s="202">
        <v>409.43</v>
      </c>
      <c r="E398" s="207">
        <f t="shared" si="18"/>
        <v>2.7855606370094481E-2</v>
      </c>
      <c r="F398" s="207">
        <f t="shared" si="19"/>
        <v>3.9583780304655626E-2</v>
      </c>
      <c r="G398" s="207">
        <f t="shared" si="20"/>
        <v>8.2992661183076497E-3</v>
      </c>
    </row>
    <row r="399" spans="1:7">
      <c r="A399" s="205">
        <v>39454</v>
      </c>
      <c r="B399" s="202">
        <v>582.30999999999995</v>
      </c>
      <c r="C399" s="202">
        <v>403.75</v>
      </c>
      <c r="D399" s="202">
        <v>410.54</v>
      </c>
      <c r="E399" s="207">
        <f t="shared" si="18"/>
        <v>2.4075832717807923E-2</v>
      </c>
      <c r="F399" s="207">
        <f t="shared" si="19"/>
        <v>4.155917861933757E-2</v>
      </c>
      <c r="G399" s="207">
        <f t="shared" si="20"/>
        <v>2.7110861441516586E-3</v>
      </c>
    </row>
    <row r="400" spans="1:7">
      <c r="A400" s="205">
        <v>39433</v>
      </c>
      <c r="B400" s="202">
        <v>562.20000000000005</v>
      </c>
      <c r="C400" s="202">
        <v>378.82</v>
      </c>
      <c r="D400" s="202">
        <v>421.59</v>
      </c>
      <c r="E400" s="207">
        <f t="shared" si="18"/>
        <v>-3.453486974292027E-2</v>
      </c>
      <c r="F400" s="207">
        <f t="shared" si="19"/>
        <v>-6.1746130030959766E-2</v>
      </c>
      <c r="G400" s="207">
        <f t="shared" si="20"/>
        <v>2.6915769474350742E-2</v>
      </c>
    </row>
    <row r="401" spans="1:7">
      <c r="A401" s="205">
        <v>39426</v>
      </c>
      <c r="B401" s="202">
        <v>556.65</v>
      </c>
      <c r="C401" s="202">
        <v>371.21</v>
      </c>
      <c r="D401" s="202">
        <v>425.39</v>
      </c>
      <c r="E401" s="207">
        <f t="shared" si="18"/>
        <v>-9.8719316969051365E-3</v>
      </c>
      <c r="F401" s="207">
        <f t="shared" si="19"/>
        <v>-2.0088696478538656E-2</v>
      </c>
      <c r="G401" s="207">
        <f t="shared" si="20"/>
        <v>9.0134965250599202E-3</v>
      </c>
    </row>
    <row r="402" spans="1:7">
      <c r="A402" s="205">
        <v>39419</v>
      </c>
      <c r="B402" s="202">
        <v>577.27</v>
      </c>
      <c r="C402" s="202">
        <v>376.33</v>
      </c>
      <c r="D402" s="202">
        <v>423.14</v>
      </c>
      <c r="E402" s="207">
        <f t="shared" si="18"/>
        <v>3.7043025240276667E-2</v>
      </c>
      <c r="F402" s="207">
        <f t="shared" si="19"/>
        <v>1.3792731876835227E-2</v>
      </c>
      <c r="G402" s="207">
        <f t="shared" si="20"/>
        <v>-5.2892639695338393E-3</v>
      </c>
    </row>
    <row r="403" spans="1:7">
      <c r="A403" s="205">
        <v>39412</v>
      </c>
      <c r="B403" s="202">
        <v>580.72</v>
      </c>
      <c r="C403" s="202">
        <v>382.24</v>
      </c>
      <c r="D403" s="202">
        <v>415.61</v>
      </c>
      <c r="E403" s="207">
        <f t="shared" ref="E403:E466" si="21">((B403-B402)/B402)</f>
        <v>5.9764061877458476E-3</v>
      </c>
      <c r="F403" s="207">
        <f t="shared" ref="F403:F466" si="22">((C403-C402)/C402)</f>
        <v>1.5704302075306313E-2</v>
      </c>
      <c r="G403" s="207">
        <f t="shared" ref="G403:G466" si="23">((D403-D402)/D402)</f>
        <v>-1.7795528666635092E-2</v>
      </c>
    </row>
    <row r="404" spans="1:7">
      <c r="A404" s="205">
        <v>39405</v>
      </c>
      <c r="B404" s="202">
        <v>565.62</v>
      </c>
      <c r="C404" s="202">
        <v>379.75</v>
      </c>
      <c r="D404" s="202">
        <v>413.26</v>
      </c>
      <c r="E404" s="207">
        <f t="shared" si="21"/>
        <v>-2.6002204160352704E-2</v>
      </c>
      <c r="F404" s="207">
        <f t="shared" si="22"/>
        <v>-6.5142318961908981E-3</v>
      </c>
      <c r="G404" s="207">
        <f t="shared" si="23"/>
        <v>-5.654339404730451E-3</v>
      </c>
    </row>
    <row r="405" spans="1:7">
      <c r="A405" s="205">
        <v>39398</v>
      </c>
      <c r="B405" s="202">
        <v>566.91</v>
      </c>
      <c r="C405" s="202">
        <v>379.66</v>
      </c>
      <c r="D405" s="202">
        <v>407.49</v>
      </c>
      <c r="E405" s="207">
        <f t="shared" si="21"/>
        <v>2.280683144160326E-3</v>
      </c>
      <c r="F405" s="207">
        <f t="shared" si="22"/>
        <v>-2.3699802501639234E-4</v>
      </c>
      <c r="G405" s="207">
        <f t="shared" si="23"/>
        <v>-1.3962154575811793E-2</v>
      </c>
    </row>
    <row r="406" spans="1:7">
      <c r="A406" s="205">
        <v>39391</v>
      </c>
      <c r="B406" s="202">
        <v>541.02</v>
      </c>
      <c r="C406" s="202">
        <v>366.87</v>
      </c>
      <c r="D406" s="202">
        <v>403.64</v>
      </c>
      <c r="E406" s="207">
        <f t="shared" si="21"/>
        <v>-4.5668624649415228E-2</v>
      </c>
      <c r="F406" s="207">
        <f t="shared" si="22"/>
        <v>-3.3688036664383976E-2</v>
      </c>
      <c r="G406" s="207">
        <f t="shared" si="23"/>
        <v>-9.4480846155734436E-3</v>
      </c>
    </row>
    <row r="407" spans="1:7">
      <c r="A407" s="205">
        <v>39384</v>
      </c>
      <c r="B407" s="202">
        <v>523.71</v>
      </c>
      <c r="C407" s="202">
        <v>352.02</v>
      </c>
      <c r="D407" s="202">
        <v>403.36</v>
      </c>
      <c r="E407" s="207">
        <f t="shared" si="21"/>
        <v>-3.1995120328268727E-2</v>
      </c>
      <c r="F407" s="207">
        <f t="shared" si="22"/>
        <v>-4.0477553356774942E-2</v>
      </c>
      <c r="G407" s="207">
        <f t="shared" si="23"/>
        <v>-6.9368744425719138E-4</v>
      </c>
    </row>
    <row r="408" spans="1:7">
      <c r="A408" s="205">
        <v>39377</v>
      </c>
      <c r="B408" s="202">
        <v>512.02</v>
      </c>
      <c r="C408" s="202">
        <v>344.44</v>
      </c>
      <c r="D408" s="202">
        <v>395.48</v>
      </c>
      <c r="E408" s="207">
        <f t="shared" si="21"/>
        <v>-2.2321513814897661E-2</v>
      </c>
      <c r="F408" s="207">
        <f t="shared" si="22"/>
        <v>-2.1532867450712985E-2</v>
      </c>
      <c r="G408" s="207">
        <f t="shared" si="23"/>
        <v>-1.9535898452994832E-2</v>
      </c>
    </row>
    <row r="409" spans="1:7">
      <c r="A409" s="205">
        <v>39370</v>
      </c>
      <c r="B409" s="202">
        <v>503.1</v>
      </c>
      <c r="C409" s="202">
        <v>337.57</v>
      </c>
      <c r="D409" s="202">
        <v>392.7</v>
      </c>
      <c r="E409" s="207">
        <f t="shared" si="21"/>
        <v>-1.7421194484590365E-2</v>
      </c>
      <c r="F409" s="207">
        <f t="shared" si="22"/>
        <v>-1.9945418650563245E-2</v>
      </c>
      <c r="G409" s="207">
        <f t="shared" si="23"/>
        <v>-7.0294325882472681E-3</v>
      </c>
    </row>
    <row r="410" spans="1:7">
      <c r="A410" s="205">
        <v>39363</v>
      </c>
      <c r="B410" s="202">
        <v>500.98</v>
      </c>
      <c r="C410" s="202">
        <v>332.43</v>
      </c>
      <c r="D410" s="202">
        <v>390.04</v>
      </c>
      <c r="E410" s="207">
        <f t="shared" si="21"/>
        <v>-4.2138739813158506E-3</v>
      </c>
      <c r="F410" s="207">
        <f t="shared" si="22"/>
        <v>-1.5226471546642138E-2</v>
      </c>
      <c r="G410" s="207">
        <f t="shared" si="23"/>
        <v>-6.7736185383243394E-3</v>
      </c>
    </row>
    <row r="411" spans="1:7">
      <c r="A411" s="205">
        <v>39356</v>
      </c>
      <c r="B411" s="202">
        <v>507.58</v>
      </c>
      <c r="C411" s="202">
        <v>330.74</v>
      </c>
      <c r="D411" s="202">
        <v>387.24</v>
      </c>
      <c r="E411" s="207">
        <f t="shared" si="21"/>
        <v>1.3174178609924479E-2</v>
      </c>
      <c r="F411" s="207">
        <f t="shared" si="22"/>
        <v>-5.0837770357669218E-3</v>
      </c>
      <c r="G411" s="207">
        <f t="shared" si="23"/>
        <v>-7.1787508973438913E-3</v>
      </c>
    </row>
    <row r="412" spans="1:7">
      <c r="A412" s="205">
        <v>39349</v>
      </c>
      <c r="B412" s="202">
        <v>510.91</v>
      </c>
      <c r="C412" s="202">
        <v>331.87</v>
      </c>
      <c r="D412" s="202">
        <v>385.93</v>
      </c>
      <c r="E412" s="207">
        <f t="shared" si="21"/>
        <v>6.5605421805430492E-3</v>
      </c>
      <c r="F412" s="207">
        <f t="shared" si="22"/>
        <v>3.4165810001813976E-3</v>
      </c>
      <c r="G412" s="207">
        <f t="shared" si="23"/>
        <v>-3.3829149881210675E-3</v>
      </c>
    </row>
    <row r="413" spans="1:7">
      <c r="A413" s="205">
        <v>39342</v>
      </c>
      <c r="B413" s="202">
        <v>504.8</v>
      </c>
      <c r="C413" s="202">
        <v>326.72000000000003</v>
      </c>
      <c r="D413" s="202">
        <v>382.87</v>
      </c>
      <c r="E413" s="207">
        <f t="shared" si="21"/>
        <v>-1.1959053453641568E-2</v>
      </c>
      <c r="F413" s="207">
        <f t="shared" si="22"/>
        <v>-1.5518124566848396E-2</v>
      </c>
      <c r="G413" s="207">
        <f t="shared" si="23"/>
        <v>-7.9288990231389175E-3</v>
      </c>
    </row>
    <row r="414" spans="1:7">
      <c r="A414" s="205">
        <v>39335</v>
      </c>
      <c r="B414" s="202">
        <v>490.14</v>
      </c>
      <c r="C414" s="202">
        <v>324.22000000000003</v>
      </c>
      <c r="D414" s="202">
        <v>379.57</v>
      </c>
      <c r="E414" s="207">
        <f t="shared" si="21"/>
        <v>-2.9041204437400998E-2</v>
      </c>
      <c r="F414" s="207">
        <f t="shared" si="22"/>
        <v>-7.6518119490695388E-3</v>
      </c>
      <c r="G414" s="207">
        <f t="shared" si="23"/>
        <v>-8.6191135372319875E-3</v>
      </c>
    </row>
    <row r="415" spans="1:7">
      <c r="A415" s="205">
        <v>39328</v>
      </c>
      <c r="B415" s="202">
        <v>478.51</v>
      </c>
      <c r="C415" s="202">
        <v>320.8</v>
      </c>
      <c r="D415" s="202">
        <v>374.74</v>
      </c>
      <c r="E415" s="207">
        <f t="shared" si="21"/>
        <v>-2.372791447341575E-2</v>
      </c>
      <c r="F415" s="207">
        <f t="shared" si="22"/>
        <v>-1.0548393066436419E-2</v>
      </c>
      <c r="G415" s="207">
        <f t="shared" si="23"/>
        <v>-1.2724925573675433E-2</v>
      </c>
    </row>
    <row r="416" spans="1:7">
      <c r="A416" s="205">
        <v>39321</v>
      </c>
      <c r="B416" s="202">
        <v>472.9</v>
      </c>
      <c r="C416" s="202">
        <v>319.35000000000002</v>
      </c>
      <c r="D416" s="202">
        <v>371.72</v>
      </c>
      <c r="E416" s="207">
        <f t="shared" si="21"/>
        <v>-1.1723892917598407E-2</v>
      </c>
      <c r="F416" s="207">
        <f t="shared" si="22"/>
        <v>-4.5199501246882441E-3</v>
      </c>
      <c r="G416" s="207">
        <f t="shared" si="23"/>
        <v>-8.0589208517905259E-3</v>
      </c>
    </row>
    <row r="417" spans="1:7">
      <c r="A417" s="205">
        <v>39314</v>
      </c>
      <c r="B417" s="202">
        <v>477.26</v>
      </c>
      <c r="C417" s="202">
        <v>326.54000000000002</v>
      </c>
      <c r="D417" s="202">
        <v>366.99</v>
      </c>
      <c r="E417" s="207">
        <f t="shared" si="21"/>
        <v>9.2197081835483485E-3</v>
      </c>
      <c r="F417" s="207">
        <f t="shared" si="22"/>
        <v>2.251448254266478E-2</v>
      </c>
      <c r="G417" s="207">
        <f t="shared" si="23"/>
        <v>-1.2724631443021677E-2</v>
      </c>
    </row>
    <row r="418" spans="1:7">
      <c r="A418" s="205">
        <v>39307</v>
      </c>
      <c r="B418" s="202">
        <v>474.35</v>
      </c>
      <c r="C418" s="202">
        <v>329.3</v>
      </c>
      <c r="D418" s="202">
        <v>355.79</v>
      </c>
      <c r="E418" s="207">
        <f t="shared" si="21"/>
        <v>-6.0973054519548424E-3</v>
      </c>
      <c r="F418" s="207">
        <f t="shared" si="22"/>
        <v>8.4522569976112905E-3</v>
      </c>
      <c r="G418" s="207">
        <f t="shared" si="23"/>
        <v>-3.0518542739584154E-2</v>
      </c>
    </row>
    <row r="419" spans="1:7">
      <c r="A419" s="205">
        <v>39300</v>
      </c>
      <c r="B419" s="202">
        <v>484.91</v>
      </c>
      <c r="C419" s="202">
        <v>331.62</v>
      </c>
      <c r="D419" s="202">
        <v>358.95</v>
      </c>
      <c r="E419" s="207">
        <f t="shared" si="21"/>
        <v>2.2262042795404242E-2</v>
      </c>
      <c r="F419" s="207">
        <f t="shared" si="22"/>
        <v>7.0452474946856762E-3</v>
      </c>
      <c r="G419" s="207">
        <f t="shared" si="23"/>
        <v>8.8816436662075039E-3</v>
      </c>
    </row>
    <row r="420" spans="1:7">
      <c r="A420" s="205">
        <v>39293</v>
      </c>
      <c r="B420" s="202">
        <v>481.32</v>
      </c>
      <c r="C420" s="202">
        <v>328.42</v>
      </c>
      <c r="D420" s="202">
        <v>357.71</v>
      </c>
      <c r="E420" s="207">
        <f t="shared" si="21"/>
        <v>-7.4034356890970111E-3</v>
      </c>
      <c r="F420" s="207">
        <f t="shared" si="22"/>
        <v>-9.6495989385440815E-3</v>
      </c>
      <c r="G420" s="207">
        <f t="shared" si="23"/>
        <v>-3.4545201281515787E-3</v>
      </c>
    </row>
    <row r="421" spans="1:7">
      <c r="A421" s="205">
        <v>39286</v>
      </c>
      <c r="B421" s="202">
        <v>481.42</v>
      </c>
      <c r="C421" s="202">
        <v>327.39</v>
      </c>
      <c r="D421" s="202">
        <v>358.95</v>
      </c>
      <c r="E421" s="207">
        <f t="shared" si="21"/>
        <v>2.0776198786674716E-4</v>
      </c>
      <c r="F421" s="207">
        <f t="shared" si="22"/>
        <v>-3.1362280007308616E-3</v>
      </c>
      <c r="G421" s="207">
        <f t="shared" si="23"/>
        <v>3.4664952056135115E-3</v>
      </c>
    </row>
    <row r="422" spans="1:7">
      <c r="A422" s="205">
        <v>39279</v>
      </c>
      <c r="B422" s="202">
        <v>483.51</v>
      </c>
      <c r="C422" s="202">
        <v>322.29000000000002</v>
      </c>
      <c r="D422" s="202">
        <v>360.61</v>
      </c>
      <c r="E422" s="207">
        <f t="shared" si="21"/>
        <v>4.341323584396109E-3</v>
      </c>
      <c r="F422" s="207">
        <f t="shared" si="22"/>
        <v>-1.5577751305781991E-2</v>
      </c>
      <c r="G422" s="207">
        <f t="shared" si="23"/>
        <v>4.6245995263965037E-3</v>
      </c>
    </row>
    <row r="423" spans="1:7">
      <c r="A423" s="205">
        <v>39272</v>
      </c>
      <c r="B423" s="202">
        <v>476.55</v>
      </c>
      <c r="C423" s="202">
        <v>321.37</v>
      </c>
      <c r="D423" s="202">
        <v>367.12</v>
      </c>
      <c r="E423" s="207">
        <f t="shared" si="21"/>
        <v>-1.4394738474902235E-2</v>
      </c>
      <c r="F423" s="207">
        <f t="shared" si="22"/>
        <v>-2.8545719693444287E-3</v>
      </c>
      <c r="G423" s="207">
        <f t="shared" si="23"/>
        <v>1.8052743961620561E-2</v>
      </c>
    </row>
    <row r="424" spans="1:7">
      <c r="A424" s="205">
        <v>39265</v>
      </c>
      <c r="B424" s="202">
        <v>472.97</v>
      </c>
      <c r="C424" s="202">
        <v>312.87</v>
      </c>
      <c r="D424" s="202">
        <v>358.48</v>
      </c>
      <c r="E424" s="207">
        <f t="shared" si="21"/>
        <v>-7.5123281922148443E-3</v>
      </c>
      <c r="F424" s="207">
        <f t="shared" si="22"/>
        <v>-2.6449264088122725E-2</v>
      </c>
      <c r="G424" s="207">
        <f t="shared" si="23"/>
        <v>-2.3534539115275623E-2</v>
      </c>
    </row>
    <row r="425" spans="1:7">
      <c r="A425" s="205">
        <v>39258</v>
      </c>
      <c r="B425" s="202">
        <v>473.27</v>
      </c>
      <c r="C425" s="202">
        <v>309.07</v>
      </c>
      <c r="D425" s="202">
        <v>354.01</v>
      </c>
      <c r="E425" s="207">
        <f t="shared" si="21"/>
        <v>6.3428970124945457E-4</v>
      </c>
      <c r="F425" s="207">
        <f t="shared" si="22"/>
        <v>-1.2145619586409728E-2</v>
      </c>
      <c r="G425" s="207">
        <f t="shared" si="23"/>
        <v>-1.2469314885070372E-2</v>
      </c>
    </row>
    <row r="426" spans="1:7">
      <c r="A426" s="205">
        <v>39251</v>
      </c>
      <c r="B426" s="202">
        <v>467.72</v>
      </c>
      <c r="C426" s="202">
        <v>305</v>
      </c>
      <c r="D426" s="202">
        <v>350.52</v>
      </c>
      <c r="E426" s="207">
        <f t="shared" si="21"/>
        <v>-1.1726921207767142E-2</v>
      </c>
      <c r="F426" s="207">
        <f t="shared" si="22"/>
        <v>-1.3168537871679533E-2</v>
      </c>
      <c r="G426" s="207">
        <f t="shared" si="23"/>
        <v>-9.858478574051607E-3</v>
      </c>
    </row>
    <row r="427" spans="1:7">
      <c r="A427" s="205">
        <v>39244</v>
      </c>
      <c r="B427" s="202">
        <v>463.41</v>
      </c>
      <c r="C427" s="202">
        <v>305.99</v>
      </c>
      <c r="D427" s="202">
        <v>343.5</v>
      </c>
      <c r="E427" s="207">
        <f t="shared" si="21"/>
        <v>-9.2149149063542341E-3</v>
      </c>
      <c r="F427" s="207">
        <f t="shared" si="22"/>
        <v>3.2459016393442922E-3</v>
      </c>
      <c r="G427" s="207">
        <f t="shared" si="23"/>
        <v>-2.0027387880862668E-2</v>
      </c>
    </row>
    <row r="428" spans="1:7">
      <c r="A428" s="205">
        <v>39237</v>
      </c>
      <c r="B428" s="202">
        <v>457.88</v>
      </c>
      <c r="C428" s="202">
        <v>306.43</v>
      </c>
      <c r="D428" s="202">
        <v>340.98</v>
      </c>
      <c r="E428" s="207">
        <f t="shared" si="21"/>
        <v>-1.1933277227509181E-2</v>
      </c>
      <c r="F428" s="207">
        <f t="shared" si="22"/>
        <v>1.4379554887414547E-3</v>
      </c>
      <c r="G428" s="207">
        <f t="shared" si="23"/>
        <v>-7.3362445414846631E-3</v>
      </c>
    </row>
    <row r="429" spans="1:7">
      <c r="A429" s="205">
        <v>39230</v>
      </c>
      <c r="B429" s="202">
        <v>462.68</v>
      </c>
      <c r="C429" s="202">
        <v>309.7</v>
      </c>
      <c r="D429" s="202">
        <v>334.29</v>
      </c>
      <c r="E429" s="207">
        <f t="shared" si="21"/>
        <v>1.0483096007687629E-2</v>
      </c>
      <c r="F429" s="207">
        <f t="shared" si="22"/>
        <v>1.0671278921776529E-2</v>
      </c>
      <c r="G429" s="207">
        <f t="shared" si="23"/>
        <v>-1.9619919056836171E-2</v>
      </c>
    </row>
    <row r="430" spans="1:7">
      <c r="A430" s="205">
        <v>39223</v>
      </c>
      <c r="B430" s="202">
        <v>457.7</v>
      </c>
      <c r="C430" s="202">
        <v>301.06</v>
      </c>
      <c r="D430" s="202">
        <v>334.86</v>
      </c>
      <c r="E430" s="207">
        <f t="shared" si="21"/>
        <v>-1.0763378576986293E-2</v>
      </c>
      <c r="F430" s="207">
        <f t="shared" si="22"/>
        <v>-2.7897965773328984E-2</v>
      </c>
      <c r="G430" s="207">
        <f t="shared" si="23"/>
        <v>1.7051063447904309E-3</v>
      </c>
    </row>
    <row r="431" spans="1:7">
      <c r="A431" s="205">
        <v>39216</v>
      </c>
      <c r="B431" s="202">
        <v>452.31</v>
      </c>
      <c r="C431" s="202">
        <v>295.69</v>
      </c>
      <c r="D431" s="202">
        <v>336.69</v>
      </c>
      <c r="E431" s="207">
        <f t="shared" si="21"/>
        <v>-1.1776272667686228E-2</v>
      </c>
      <c r="F431" s="207">
        <f t="shared" si="22"/>
        <v>-1.7836976018069502E-2</v>
      </c>
      <c r="G431" s="207">
        <f t="shared" si="23"/>
        <v>5.4649704354057934E-3</v>
      </c>
    </row>
    <row r="432" spans="1:7">
      <c r="A432" s="205">
        <v>39209</v>
      </c>
      <c r="B432" s="202">
        <v>456.01</v>
      </c>
      <c r="C432" s="202">
        <v>300.08</v>
      </c>
      <c r="D432" s="202">
        <v>336.03</v>
      </c>
      <c r="E432" s="207">
        <f t="shared" si="21"/>
        <v>8.1802303729742627E-3</v>
      </c>
      <c r="F432" s="207">
        <f t="shared" si="22"/>
        <v>1.4846629916466524E-2</v>
      </c>
      <c r="G432" s="207">
        <f t="shared" si="23"/>
        <v>-1.9602601799876E-3</v>
      </c>
    </row>
    <row r="433" spans="1:7">
      <c r="A433" s="205">
        <v>39202</v>
      </c>
      <c r="B433" s="202">
        <v>450.91</v>
      </c>
      <c r="C433" s="202">
        <v>294.45999999999998</v>
      </c>
      <c r="D433" s="202">
        <v>336.06</v>
      </c>
      <c r="E433" s="207">
        <f t="shared" si="21"/>
        <v>-1.1183965263919576E-2</v>
      </c>
      <c r="F433" s="207">
        <f t="shared" si="22"/>
        <v>-1.8728339109570797E-2</v>
      </c>
      <c r="G433" s="207">
        <f t="shared" si="23"/>
        <v>8.9277743058743448E-5</v>
      </c>
    </row>
    <row r="434" spans="1:7">
      <c r="A434" s="205">
        <v>39195</v>
      </c>
      <c r="B434" s="202">
        <v>447.53</v>
      </c>
      <c r="C434" s="202">
        <v>288.02999999999997</v>
      </c>
      <c r="D434" s="202">
        <v>341.07</v>
      </c>
      <c r="E434" s="207">
        <f t="shared" si="21"/>
        <v>-7.4959526291278793E-3</v>
      </c>
      <c r="F434" s="207">
        <f t="shared" si="22"/>
        <v>-2.1836582218297925E-2</v>
      </c>
      <c r="G434" s="207">
        <f t="shared" si="23"/>
        <v>1.4908052133547553E-2</v>
      </c>
    </row>
    <row r="435" spans="1:7">
      <c r="A435" s="205">
        <v>39188</v>
      </c>
      <c r="B435" s="202">
        <v>454.8</v>
      </c>
      <c r="C435" s="202">
        <v>286.45999999999998</v>
      </c>
      <c r="D435" s="202">
        <v>338.56</v>
      </c>
      <c r="E435" s="207">
        <f t="shared" si="21"/>
        <v>1.6244721024288963E-2</v>
      </c>
      <c r="F435" s="207">
        <f t="shared" si="22"/>
        <v>-5.4508210950248003E-3</v>
      </c>
      <c r="G435" s="207">
        <f t="shared" si="23"/>
        <v>-7.3591931275104553E-3</v>
      </c>
    </row>
    <row r="436" spans="1:7">
      <c r="A436" s="205">
        <v>39174</v>
      </c>
      <c r="B436" s="202">
        <v>444.41</v>
      </c>
      <c r="C436" s="202">
        <v>280.06</v>
      </c>
      <c r="D436" s="202">
        <v>332.14</v>
      </c>
      <c r="E436" s="207">
        <f t="shared" si="21"/>
        <v>-2.2845206684256786E-2</v>
      </c>
      <c r="F436" s="207">
        <f t="shared" si="22"/>
        <v>-2.2341688193814067E-2</v>
      </c>
      <c r="G436" s="207">
        <f t="shared" si="23"/>
        <v>-1.8962665406427267E-2</v>
      </c>
    </row>
    <row r="437" spans="1:7">
      <c r="A437" s="205">
        <v>39167</v>
      </c>
      <c r="B437" s="202">
        <v>425.54</v>
      </c>
      <c r="C437" s="202">
        <v>266.62</v>
      </c>
      <c r="D437" s="202">
        <v>333.6</v>
      </c>
      <c r="E437" s="207">
        <f t="shared" si="21"/>
        <v>-4.246079071128013E-2</v>
      </c>
      <c r="F437" s="207">
        <f t="shared" si="22"/>
        <v>-4.7989716489323708E-2</v>
      </c>
      <c r="G437" s="207">
        <f t="shared" si="23"/>
        <v>4.3957367375204327E-3</v>
      </c>
    </row>
    <row r="438" spans="1:7">
      <c r="A438" s="205">
        <v>39160</v>
      </c>
      <c r="B438" s="202">
        <v>426.98</v>
      </c>
      <c r="C438" s="202">
        <v>264.58</v>
      </c>
      <c r="D438" s="202">
        <v>335.82</v>
      </c>
      <c r="E438" s="207">
        <f t="shared" si="21"/>
        <v>3.3839357052215953E-3</v>
      </c>
      <c r="F438" s="207">
        <f t="shared" si="22"/>
        <v>-7.6513389843223334E-3</v>
      </c>
      <c r="G438" s="207">
        <f t="shared" si="23"/>
        <v>6.654676258992717E-3</v>
      </c>
    </row>
    <row r="439" spans="1:7">
      <c r="A439" s="205">
        <v>39153</v>
      </c>
      <c r="B439" s="202">
        <v>432.72</v>
      </c>
      <c r="C439" s="202">
        <v>265.89999999999998</v>
      </c>
      <c r="D439" s="202">
        <v>335.06</v>
      </c>
      <c r="E439" s="207">
        <f t="shared" si="21"/>
        <v>1.3443252611363551E-2</v>
      </c>
      <c r="F439" s="207">
        <f t="shared" si="22"/>
        <v>4.9890392319902992E-3</v>
      </c>
      <c r="G439" s="207">
        <f t="shared" si="23"/>
        <v>-2.2631171460901402E-3</v>
      </c>
    </row>
    <row r="440" spans="1:7">
      <c r="A440" s="205">
        <v>39146</v>
      </c>
      <c r="B440" s="202">
        <v>431.11</v>
      </c>
      <c r="C440" s="202">
        <v>263.58</v>
      </c>
      <c r="D440" s="202">
        <v>334.48</v>
      </c>
      <c r="E440" s="207">
        <f t="shared" si="21"/>
        <v>-3.7206507672398166E-3</v>
      </c>
      <c r="F440" s="207">
        <f t="shared" si="22"/>
        <v>-8.7250846182775222E-3</v>
      </c>
      <c r="G440" s="207">
        <f t="shared" si="23"/>
        <v>-1.7310332477764702E-3</v>
      </c>
    </row>
    <row r="441" spans="1:7">
      <c r="A441" s="205">
        <v>39139</v>
      </c>
      <c r="B441" s="202">
        <v>421.42</v>
      </c>
      <c r="C441" s="202">
        <v>258.04000000000002</v>
      </c>
      <c r="D441" s="202">
        <v>336.21</v>
      </c>
      <c r="E441" s="207">
        <f t="shared" si="21"/>
        <v>-2.2476862053768174E-2</v>
      </c>
      <c r="F441" s="207">
        <f t="shared" si="22"/>
        <v>-2.1018286668184095E-2</v>
      </c>
      <c r="G441" s="207">
        <f t="shared" si="23"/>
        <v>5.1722076058358084E-3</v>
      </c>
    </row>
    <row r="442" spans="1:7">
      <c r="A442" s="205">
        <v>39132</v>
      </c>
      <c r="B442" s="202">
        <v>418.64</v>
      </c>
      <c r="C442" s="202">
        <v>257.86</v>
      </c>
      <c r="D442" s="202">
        <v>336.53</v>
      </c>
      <c r="E442" s="207">
        <f t="shared" si="21"/>
        <v>-6.5967443405629284E-3</v>
      </c>
      <c r="F442" s="207">
        <f t="shared" si="22"/>
        <v>-6.9756626879556192E-4</v>
      </c>
      <c r="G442" s="207">
        <f t="shared" si="23"/>
        <v>9.5178608607713396E-4</v>
      </c>
    </row>
    <row r="443" spans="1:7">
      <c r="A443" s="205">
        <v>39125</v>
      </c>
      <c r="B443" s="202">
        <v>423.8</v>
      </c>
      <c r="C443" s="202">
        <v>259.22000000000003</v>
      </c>
      <c r="D443" s="202">
        <v>336.57</v>
      </c>
      <c r="E443" s="207">
        <f t="shared" si="21"/>
        <v>1.2325625836040572E-2</v>
      </c>
      <c r="F443" s="207">
        <f t="shared" si="22"/>
        <v>5.2741797874816315E-3</v>
      </c>
      <c r="G443" s="207">
        <f t="shared" si="23"/>
        <v>1.1886013134050595E-4</v>
      </c>
    </row>
    <row r="444" spans="1:7">
      <c r="A444" s="205">
        <v>39118</v>
      </c>
      <c r="B444" s="202">
        <v>416.4</v>
      </c>
      <c r="C444" s="202">
        <v>253.48</v>
      </c>
      <c r="D444" s="202">
        <v>339.46</v>
      </c>
      <c r="E444" s="207">
        <f t="shared" si="21"/>
        <v>-1.7461066540821222E-2</v>
      </c>
      <c r="F444" s="207">
        <f t="shared" si="22"/>
        <v>-2.2143353136332214E-2</v>
      </c>
      <c r="G444" s="207">
        <f t="shared" si="23"/>
        <v>8.5866238821047224E-3</v>
      </c>
    </row>
    <row r="445" spans="1:7">
      <c r="A445" s="205">
        <v>39111</v>
      </c>
      <c r="B445" s="202">
        <v>410.31</v>
      </c>
      <c r="C445" s="202">
        <v>247.64</v>
      </c>
      <c r="D445" s="202">
        <v>337.54</v>
      </c>
      <c r="E445" s="207">
        <f t="shared" si="21"/>
        <v>-1.4625360230547491E-2</v>
      </c>
      <c r="F445" s="207">
        <f t="shared" si="22"/>
        <v>-2.303929304087109E-2</v>
      </c>
      <c r="G445" s="207">
        <f t="shared" si="23"/>
        <v>-5.6560419489776678E-3</v>
      </c>
    </row>
    <row r="446" spans="1:7">
      <c r="A446" s="205">
        <v>39104</v>
      </c>
      <c r="B446" s="202">
        <v>399.57</v>
      </c>
      <c r="C446" s="202">
        <v>244.68</v>
      </c>
      <c r="D446" s="202">
        <v>344.55</v>
      </c>
      <c r="E446" s="207">
        <f t="shared" si="21"/>
        <v>-2.6175330847408078E-2</v>
      </c>
      <c r="F446" s="207">
        <f t="shared" si="22"/>
        <v>-1.1952834760135599E-2</v>
      </c>
      <c r="G446" s="207">
        <f t="shared" si="23"/>
        <v>2.0767908988564291E-2</v>
      </c>
    </row>
    <row r="447" spans="1:7">
      <c r="A447" s="205">
        <v>39097</v>
      </c>
      <c r="B447" s="202">
        <v>409.53</v>
      </c>
      <c r="C447" s="202">
        <v>253.03</v>
      </c>
      <c r="D447" s="202">
        <v>345.99</v>
      </c>
      <c r="E447" s="207">
        <f t="shared" si="21"/>
        <v>2.4926796306028929E-2</v>
      </c>
      <c r="F447" s="207">
        <f t="shared" si="22"/>
        <v>3.4126205656367474E-2</v>
      </c>
      <c r="G447" s="207">
        <f t="shared" si="23"/>
        <v>4.179364388332601E-3</v>
      </c>
    </row>
    <row r="448" spans="1:7">
      <c r="A448" s="205">
        <v>39090</v>
      </c>
      <c r="B448" s="202">
        <v>418.68</v>
      </c>
      <c r="C448" s="202">
        <v>256.47000000000003</v>
      </c>
      <c r="D448" s="202">
        <v>348.01</v>
      </c>
      <c r="E448" s="207">
        <f t="shared" si="21"/>
        <v>2.2342685517544588E-2</v>
      </c>
      <c r="F448" s="207">
        <f t="shared" si="22"/>
        <v>1.3595225862546046E-2</v>
      </c>
      <c r="G448" s="207">
        <f t="shared" si="23"/>
        <v>5.8383190265614083E-3</v>
      </c>
    </row>
    <row r="449" spans="1:7">
      <c r="A449" s="205">
        <v>39069</v>
      </c>
      <c r="B449" s="202">
        <v>436.95</v>
      </c>
      <c r="C449" s="202">
        <v>264.54000000000002</v>
      </c>
      <c r="D449" s="202">
        <v>364.07</v>
      </c>
      <c r="E449" s="207">
        <f t="shared" si="21"/>
        <v>4.3637145313843467E-2</v>
      </c>
      <c r="F449" s="207">
        <f t="shared" si="22"/>
        <v>3.1465668499239645E-2</v>
      </c>
      <c r="G449" s="207">
        <f t="shared" si="23"/>
        <v>4.6148099192551945E-2</v>
      </c>
    </row>
    <row r="450" spans="1:7">
      <c r="A450" s="205">
        <v>39062</v>
      </c>
      <c r="B450" s="202">
        <v>440.48</v>
      </c>
      <c r="C450" s="202">
        <v>262.43</v>
      </c>
      <c r="D450" s="202">
        <v>368.03</v>
      </c>
      <c r="E450" s="207">
        <f t="shared" si="21"/>
        <v>8.0787275431972293E-3</v>
      </c>
      <c r="F450" s="207">
        <f t="shared" si="22"/>
        <v>-7.9761094730476049E-3</v>
      </c>
      <c r="G450" s="207">
        <f t="shared" si="23"/>
        <v>1.0877029142747218E-2</v>
      </c>
    </row>
    <row r="451" spans="1:7">
      <c r="A451" s="205">
        <v>39055</v>
      </c>
      <c r="B451" s="202">
        <v>445.83</v>
      </c>
      <c r="C451" s="202">
        <v>268.01</v>
      </c>
      <c r="D451" s="202">
        <v>371.33</v>
      </c>
      <c r="E451" s="207">
        <f t="shared" si="21"/>
        <v>1.2145840900835375E-2</v>
      </c>
      <c r="F451" s="207">
        <f t="shared" si="22"/>
        <v>2.1262812940593619E-2</v>
      </c>
      <c r="G451" s="207">
        <f t="shared" si="23"/>
        <v>8.9666603266038408E-3</v>
      </c>
    </row>
    <row r="452" spans="1:7">
      <c r="A452" s="205">
        <v>39048</v>
      </c>
      <c r="B452" s="202">
        <v>437.65</v>
      </c>
      <c r="C452" s="202">
        <v>267.70999999999998</v>
      </c>
      <c r="D452" s="202">
        <v>375.44</v>
      </c>
      <c r="E452" s="207">
        <f t="shared" si="21"/>
        <v>-1.8347800731220436E-2</v>
      </c>
      <c r="F452" s="207">
        <f t="shared" si="22"/>
        <v>-1.1193612178650475E-3</v>
      </c>
      <c r="G452" s="207">
        <f t="shared" si="23"/>
        <v>1.1068321977755672E-2</v>
      </c>
    </row>
    <row r="453" spans="1:7">
      <c r="A453" s="205">
        <v>39041</v>
      </c>
      <c r="B453" s="202">
        <v>442.15</v>
      </c>
      <c r="C453" s="202">
        <v>270.24</v>
      </c>
      <c r="D453" s="202">
        <v>378.37</v>
      </c>
      <c r="E453" s="207">
        <f t="shared" si="21"/>
        <v>1.0282188963783846E-2</v>
      </c>
      <c r="F453" s="207">
        <f t="shared" si="22"/>
        <v>9.4505248216354629E-3</v>
      </c>
      <c r="G453" s="207">
        <f t="shared" si="23"/>
        <v>7.8041764329853155E-3</v>
      </c>
    </row>
    <row r="454" spans="1:7">
      <c r="A454" s="205">
        <v>39034</v>
      </c>
      <c r="B454" s="202">
        <v>447.98</v>
      </c>
      <c r="C454" s="202">
        <v>272.02</v>
      </c>
      <c r="D454" s="202">
        <v>377.57</v>
      </c>
      <c r="E454" s="207">
        <f t="shared" si="21"/>
        <v>1.3185570507746333E-2</v>
      </c>
      <c r="F454" s="207">
        <f t="shared" si="22"/>
        <v>6.5867377146239369E-3</v>
      </c>
      <c r="G454" s="207">
        <f t="shared" si="23"/>
        <v>-2.1143325316489449E-3</v>
      </c>
    </row>
    <row r="455" spans="1:7">
      <c r="A455" s="205">
        <v>39027</v>
      </c>
      <c r="B455" s="202">
        <v>443.53</v>
      </c>
      <c r="C455" s="202">
        <v>267.61</v>
      </c>
      <c r="D455" s="202">
        <v>375.67</v>
      </c>
      <c r="E455" s="207">
        <f t="shared" si="21"/>
        <v>-9.9334791731774744E-3</v>
      </c>
      <c r="F455" s="207">
        <f t="shared" si="22"/>
        <v>-1.621204323211517E-2</v>
      </c>
      <c r="G455" s="207">
        <f t="shared" si="23"/>
        <v>-5.0321794634106982E-3</v>
      </c>
    </row>
    <row r="456" spans="1:7">
      <c r="A456" s="205">
        <v>39020</v>
      </c>
      <c r="B456" s="202">
        <v>456.14</v>
      </c>
      <c r="C456" s="202">
        <v>275.43</v>
      </c>
      <c r="D456" s="202">
        <v>372.08</v>
      </c>
      <c r="E456" s="207">
        <f t="shared" si="21"/>
        <v>2.8430996775866378E-2</v>
      </c>
      <c r="F456" s="207">
        <f t="shared" si="22"/>
        <v>2.9221628489219359E-2</v>
      </c>
      <c r="G456" s="207">
        <f t="shared" si="23"/>
        <v>-9.5562594830570224E-3</v>
      </c>
    </row>
    <row r="457" spans="1:7">
      <c r="A457" s="205">
        <v>39013</v>
      </c>
      <c r="B457" s="202">
        <v>459.67</v>
      </c>
      <c r="C457" s="202">
        <v>273.3</v>
      </c>
      <c r="D457" s="202">
        <v>368.21</v>
      </c>
      <c r="E457" s="207">
        <f t="shared" si="21"/>
        <v>7.7388521068093782E-3</v>
      </c>
      <c r="F457" s="207">
        <f t="shared" si="22"/>
        <v>-7.7333623788258194E-3</v>
      </c>
      <c r="G457" s="207">
        <f t="shared" si="23"/>
        <v>-1.0400989034616224E-2</v>
      </c>
    </row>
    <row r="458" spans="1:7">
      <c r="A458" s="205">
        <v>39006</v>
      </c>
      <c r="B458" s="202">
        <v>461.16</v>
      </c>
      <c r="C458" s="202">
        <v>273.44</v>
      </c>
      <c r="D458" s="202">
        <v>363.28</v>
      </c>
      <c r="E458" s="207">
        <f t="shared" si="21"/>
        <v>3.2414558270063504E-3</v>
      </c>
      <c r="F458" s="207">
        <f t="shared" si="22"/>
        <v>5.122575923892658E-4</v>
      </c>
      <c r="G458" s="207">
        <f t="shared" si="23"/>
        <v>-1.3389098612205011E-2</v>
      </c>
    </row>
    <row r="459" spans="1:7">
      <c r="A459" s="205">
        <v>38999</v>
      </c>
      <c r="B459" s="202">
        <v>460.41</v>
      </c>
      <c r="C459" s="202">
        <v>269.55</v>
      </c>
      <c r="D459" s="202">
        <v>361.11</v>
      </c>
      <c r="E459" s="207">
        <f t="shared" si="21"/>
        <v>-1.6263335935467083E-3</v>
      </c>
      <c r="F459" s="207">
        <f t="shared" si="22"/>
        <v>-1.4226155646576895E-2</v>
      </c>
      <c r="G459" s="207">
        <f t="shared" si="23"/>
        <v>-5.9733538868089603E-3</v>
      </c>
    </row>
    <row r="460" spans="1:7">
      <c r="A460" s="205">
        <v>38992</v>
      </c>
      <c r="B460" s="202">
        <v>467.19</v>
      </c>
      <c r="C460" s="202">
        <v>277.89</v>
      </c>
      <c r="D460" s="202">
        <v>359.37</v>
      </c>
      <c r="E460" s="207">
        <f t="shared" si="21"/>
        <v>1.4726005082426472E-2</v>
      </c>
      <c r="F460" s="207">
        <f t="shared" si="22"/>
        <v>3.0940456316082266E-2</v>
      </c>
      <c r="G460" s="207">
        <f t="shared" si="23"/>
        <v>-4.8184763645426855E-3</v>
      </c>
    </row>
    <row r="461" spans="1:7">
      <c r="A461" s="205">
        <v>38985</v>
      </c>
      <c r="B461" s="202">
        <v>465.06</v>
      </c>
      <c r="C461" s="202">
        <v>280.95999999999998</v>
      </c>
      <c r="D461" s="202">
        <v>367.7</v>
      </c>
      <c r="E461" s="207">
        <f t="shared" si="21"/>
        <v>-4.5591729275027189E-3</v>
      </c>
      <c r="F461" s="207">
        <f t="shared" si="22"/>
        <v>1.1047536795134741E-2</v>
      </c>
      <c r="G461" s="207">
        <f t="shared" si="23"/>
        <v>2.3179452931519004E-2</v>
      </c>
    </row>
    <row r="462" spans="1:7">
      <c r="A462" s="205">
        <v>38978</v>
      </c>
      <c r="B462" s="202">
        <v>474.35</v>
      </c>
      <c r="C462" s="202">
        <v>296.10000000000002</v>
      </c>
      <c r="D462" s="202">
        <v>361.66</v>
      </c>
      <c r="E462" s="207">
        <f t="shared" si="21"/>
        <v>1.9975917085967444E-2</v>
      </c>
      <c r="F462" s="207">
        <f t="shared" si="22"/>
        <v>5.3886674259681251E-2</v>
      </c>
      <c r="G462" s="207">
        <f t="shared" si="23"/>
        <v>-1.642643459341845E-2</v>
      </c>
    </row>
    <row r="463" spans="1:7">
      <c r="A463" s="205">
        <v>38971</v>
      </c>
      <c r="B463" s="202">
        <v>498.06</v>
      </c>
      <c r="C463" s="202">
        <v>303.52</v>
      </c>
      <c r="D463" s="202">
        <v>368.53</v>
      </c>
      <c r="E463" s="207">
        <f t="shared" si="21"/>
        <v>4.9984188890060038E-2</v>
      </c>
      <c r="F463" s="207">
        <f t="shared" si="22"/>
        <v>2.5059101654846195E-2</v>
      </c>
      <c r="G463" s="207">
        <f t="shared" si="23"/>
        <v>1.8995741856992609E-2</v>
      </c>
    </row>
    <row r="464" spans="1:7">
      <c r="A464" s="205">
        <v>38964</v>
      </c>
      <c r="B464" s="202">
        <v>512.07000000000005</v>
      </c>
      <c r="C464" s="202">
        <v>311.55</v>
      </c>
      <c r="D464" s="202">
        <v>359.4</v>
      </c>
      <c r="E464" s="207">
        <f t="shared" si="21"/>
        <v>2.8129141067341379E-2</v>
      </c>
      <c r="F464" s="207">
        <f t="shared" si="22"/>
        <v>2.6456246705324295E-2</v>
      </c>
      <c r="G464" s="207">
        <f t="shared" si="23"/>
        <v>-2.4774102515399007E-2</v>
      </c>
    </row>
    <row r="465" spans="1:7">
      <c r="A465" s="205">
        <v>38957</v>
      </c>
      <c r="B465" s="202">
        <v>511.2</v>
      </c>
      <c r="C465" s="202">
        <v>321.08</v>
      </c>
      <c r="D465" s="202">
        <v>359.5</v>
      </c>
      <c r="E465" s="207">
        <f t="shared" si="21"/>
        <v>-1.6989864666941265E-3</v>
      </c>
      <c r="F465" s="207">
        <f t="shared" si="22"/>
        <v>3.0588990531214805E-2</v>
      </c>
      <c r="G465" s="207">
        <f t="shared" si="23"/>
        <v>2.7824151363389744E-4</v>
      </c>
    </row>
    <row r="466" spans="1:7">
      <c r="A466" s="205">
        <v>38950</v>
      </c>
      <c r="B466" s="202">
        <v>507.68</v>
      </c>
      <c r="C466" s="202">
        <v>324.76</v>
      </c>
      <c r="D466" s="202">
        <v>358.48</v>
      </c>
      <c r="E466" s="207">
        <f t="shared" si="21"/>
        <v>-6.8857589984350192E-3</v>
      </c>
      <c r="F466" s="207">
        <f t="shared" si="22"/>
        <v>1.1461318051575953E-2</v>
      </c>
      <c r="G466" s="207">
        <f t="shared" si="23"/>
        <v>-2.8372739916550259E-3</v>
      </c>
    </row>
    <row r="467" spans="1:7">
      <c r="A467" s="205">
        <v>38943</v>
      </c>
      <c r="B467" s="202">
        <v>517.39</v>
      </c>
      <c r="C467" s="202">
        <v>332.86</v>
      </c>
      <c r="D467" s="202">
        <v>360.45</v>
      </c>
      <c r="E467" s="207">
        <f t="shared" ref="E467:E530" si="24">((B467-B466)/B466)</f>
        <v>1.9126221241727033E-2</v>
      </c>
      <c r="F467" s="207">
        <f t="shared" ref="F467:F530" si="25">((C467-C466)/C466)</f>
        <v>2.4941495258036774E-2</v>
      </c>
      <c r="G467" s="207">
        <f t="shared" ref="G467:G530" si="26">((D467-D466)/D466)</f>
        <v>5.4954251283194887E-3</v>
      </c>
    </row>
    <row r="468" spans="1:7">
      <c r="A468" s="205">
        <v>38936</v>
      </c>
      <c r="B468" s="202">
        <v>513.96</v>
      </c>
      <c r="C468" s="202">
        <v>332.9</v>
      </c>
      <c r="D468" s="202">
        <v>355.64</v>
      </c>
      <c r="E468" s="207">
        <f t="shared" si="24"/>
        <v>-6.6294284775506871E-3</v>
      </c>
      <c r="F468" s="207">
        <f t="shared" si="25"/>
        <v>1.2017064231197385E-4</v>
      </c>
      <c r="G468" s="207">
        <f t="shared" si="26"/>
        <v>-1.3344430572895E-2</v>
      </c>
    </row>
    <row r="469" spans="1:7">
      <c r="A469" s="205">
        <v>38929</v>
      </c>
      <c r="B469" s="202">
        <v>503.34</v>
      </c>
      <c r="C469" s="202">
        <v>327.58999999999997</v>
      </c>
      <c r="D469" s="202">
        <v>348.07</v>
      </c>
      <c r="E469" s="207">
        <f t="shared" si="24"/>
        <v>-2.0663086621527084E-2</v>
      </c>
      <c r="F469" s="207">
        <f t="shared" si="25"/>
        <v>-1.5950735956743775E-2</v>
      </c>
      <c r="G469" s="207">
        <f t="shared" si="26"/>
        <v>-2.1285569677201646E-2</v>
      </c>
    </row>
    <row r="470" spans="1:7">
      <c r="A470" s="205">
        <v>38922</v>
      </c>
      <c r="B470" s="202">
        <v>506.4</v>
      </c>
      <c r="C470" s="202">
        <v>325.44</v>
      </c>
      <c r="D470" s="202">
        <v>340.94</v>
      </c>
      <c r="E470" s="207">
        <f t="shared" si="24"/>
        <v>6.0793896769579256E-3</v>
      </c>
      <c r="F470" s="207">
        <f t="shared" si="25"/>
        <v>-6.5630819011568654E-3</v>
      </c>
      <c r="G470" s="207">
        <f t="shared" si="26"/>
        <v>-2.0484385324790976E-2</v>
      </c>
    </row>
    <row r="471" spans="1:7">
      <c r="A471" s="205">
        <v>38915</v>
      </c>
      <c r="B471" s="202">
        <v>510.1</v>
      </c>
      <c r="C471" s="202">
        <v>325.89999999999998</v>
      </c>
      <c r="D471" s="202">
        <v>337.99</v>
      </c>
      <c r="E471" s="207">
        <f t="shared" si="24"/>
        <v>7.3064770932070415E-3</v>
      </c>
      <c r="F471" s="207">
        <f t="shared" si="25"/>
        <v>1.4134709931169478E-3</v>
      </c>
      <c r="G471" s="207">
        <f t="shared" si="26"/>
        <v>-8.6525488355722081E-3</v>
      </c>
    </row>
    <row r="472" spans="1:7">
      <c r="A472" s="205">
        <v>38908</v>
      </c>
      <c r="B472" s="202">
        <v>505.78</v>
      </c>
      <c r="C472" s="202">
        <v>317.36</v>
      </c>
      <c r="D472" s="202">
        <v>334.59</v>
      </c>
      <c r="E472" s="207">
        <f t="shared" si="24"/>
        <v>-8.468927661242992E-3</v>
      </c>
      <c r="F472" s="207">
        <f t="shared" si="25"/>
        <v>-2.6204357164774362E-2</v>
      </c>
      <c r="G472" s="207">
        <f t="shared" si="26"/>
        <v>-1.0059469215065635E-2</v>
      </c>
    </row>
    <row r="473" spans="1:7">
      <c r="A473" s="205">
        <v>38901</v>
      </c>
      <c r="B473" s="202">
        <v>503.24</v>
      </c>
      <c r="C473" s="202">
        <v>316.66000000000003</v>
      </c>
      <c r="D473" s="202">
        <v>334.2</v>
      </c>
      <c r="E473" s="207">
        <f t="shared" si="24"/>
        <v>-5.0219463007631056E-3</v>
      </c>
      <c r="F473" s="207">
        <f t="shared" si="25"/>
        <v>-2.2056970002520436E-3</v>
      </c>
      <c r="G473" s="207">
        <f t="shared" si="26"/>
        <v>-1.1656056666367388E-3</v>
      </c>
    </row>
    <row r="474" spans="1:7">
      <c r="A474" s="205">
        <v>38894</v>
      </c>
      <c r="B474" s="202">
        <v>497.39</v>
      </c>
      <c r="C474" s="202">
        <v>313.93</v>
      </c>
      <c r="D474" s="202">
        <v>331.61</v>
      </c>
      <c r="E474" s="207">
        <f t="shared" si="24"/>
        <v>-1.1624672124632427E-2</v>
      </c>
      <c r="F474" s="207">
        <f t="shared" si="25"/>
        <v>-8.6212341312449248E-3</v>
      </c>
      <c r="G474" s="207">
        <f t="shared" si="26"/>
        <v>-7.7498503889885549E-3</v>
      </c>
    </row>
    <row r="475" spans="1:7">
      <c r="A475" s="205">
        <v>38887</v>
      </c>
      <c r="B475" s="202">
        <v>497.52</v>
      </c>
      <c r="C475" s="202">
        <v>314.35000000000002</v>
      </c>
      <c r="D475" s="202">
        <v>332.79</v>
      </c>
      <c r="E475" s="207">
        <f t="shared" si="24"/>
        <v>2.6136432175957589E-4</v>
      </c>
      <c r="F475" s="207">
        <f t="shared" si="25"/>
        <v>1.3378778708629819E-3</v>
      </c>
      <c r="G475" s="207">
        <f t="shared" si="26"/>
        <v>3.5583969120352426E-3</v>
      </c>
    </row>
    <row r="476" spans="1:7">
      <c r="A476" s="205">
        <v>38880</v>
      </c>
      <c r="B476" s="202">
        <v>498.81</v>
      </c>
      <c r="C476" s="202">
        <v>316.7</v>
      </c>
      <c r="D476" s="202">
        <v>336.5</v>
      </c>
      <c r="E476" s="207">
        <f t="shared" si="24"/>
        <v>2.5928605885190957E-3</v>
      </c>
      <c r="F476" s="207">
        <f t="shared" si="25"/>
        <v>7.4757435979003204E-3</v>
      </c>
      <c r="G476" s="207">
        <f t="shared" si="26"/>
        <v>1.1148171519576849E-2</v>
      </c>
    </row>
    <row r="477" spans="1:7">
      <c r="A477" s="205">
        <v>38873</v>
      </c>
      <c r="B477" s="202">
        <v>498.4</v>
      </c>
      <c r="C477" s="202">
        <v>321.23</v>
      </c>
      <c r="D477" s="202">
        <v>337.49</v>
      </c>
      <c r="E477" s="207">
        <f t="shared" si="24"/>
        <v>-8.21956255889066E-4</v>
      </c>
      <c r="F477" s="207">
        <f t="shared" si="25"/>
        <v>1.4303757499210703E-2</v>
      </c>
      <c r="G477" s="207">
        <f t="shared" si="26"/>
        <v>2.9420505200594624E-3</v>
      </c>
    </row>
    <row r="478" spans="1:7">
      <c r="A478" s="205">
        <v>38866</v>
      </c>
      <c r="B478" s="202">
        <v>498.67</v>
      </c>
      <c r="C478" s="202">
        <v>320.85000000000002</v>
      </c>
      <c r="D478" s="202">
        <v>340.06</v>
      </c>
      <c r="E478" s="207">
        <f t="shared" si="24"/>
        <v>5.4173354735160249E-4</v>
      </c>
      <c r="F478" s="207">
        <f t="shared" si="25"/>
        <v>-1.1829530243127834E-3</v>
      </c>
      <c r="G478" s="207">
        <f t="shared" si="26"/>
        <v>7.6150404456428135E-3</v>
      </c>
    </row>
    <row r="479" spans="1:7">
      <c r="A479" s="205">
        <v>38859</v>
      </c>
      <c r="B479" s="202">
        <v>496.58</v>
      </c>
      <c r="C479" s="202">
        <v>319.88</v>
      </c>
      <c r="D479" s="202">
        <v>340.56</v>
      </c>
      <c r="E479" s="207">
        <f t="shared" si="24"/>
        <v>-4.1911484548900714E-3</v>
      </c>
      <c r="F479" s="207">
        <f t="shared" si="25"/>
        <v>-3.0232195730092791E-3</v>
      </c>
      <c r="G479" s="207">
        <f t="shared" si="26"/>
        <v>1.4703287655119684E-3</v>
      </c>
    </row>
    <row r="480" spans="1:7">
      <c r="A480" s="205">
        <v>38852</v>
      </c>
      <c r="B480" s="202">
        <v>509.24</v>
      </c>
      <c r="C480" s="202">
        <v>323.64</v>
      </c>
      <c r="D480" s="202">
        <v>343.76</v>
      </c>
      <c r="E480" s="207">
        <f t="shared" si="24"/>
        <v>2.549438156993843E-2</v>
      </c>
      <c r="F480" s="207">
        <f t="shared" si="25"/>
        <v>1.1754407902963584E-2</v>
      </c>
      <c r="G480" s="207">
        <f t="shared" si="26"/>
        <v>9.3962884660558736E-3</v>
      </c>
    </row>
    <row r="481" spans="1:7">
      <c r="A481" s="205">
        <v>38845</v>
      </c>
      <c r="B481" s="202">
        <v>507.55</v>
      </c>
      <c r="C481" s="202">
        <v>325.33999999999997</v>
      </c>
      <c r="D481" s="202">
        <v>349.01</v>
      </c>
      <c r="E481" s="207">
        <f t="shared" si="24"/>
        <v>-3.3186709606472346E-3</v>
      </c>
      <c r="F481" s="207">
        <f t="shared" si="25"/>
        <v>5.2527499691014355E-3</v>
      </c>
      <c r="G481" s="207">
        <f t="shared" si="26"/>
        <v>1.5272282988131256E-2</v>
      </c>
    </row>
    <row r="482" spans="1:7">
      <c r="A482" s="205">
        <v>38838</v>
      </c>
      <c r="B482" s="202">
        <v>507.39</v>
      </c>
      <c r="C482" s="202">
        <v>331.9</v>
      </c>
      <c r="D482" s="202">
        <v>349.45</v>
      </c>
      <c r="E482" s="207">
        <f t="shared" si="24"/>
        <v>-3.1523987784459658E-4</v>
      </c>
      <c r="F482" s="207">
        <f t="shared" si="25"/>
        <v>2.0163521239318874E-2</v>
      </c>
      <c r="G482" s="207">
        <f t="shared" si="26"/>
        <v>1.2607088622102454E-3</v>
      </c>
    </row>
    <row r="483" spans="1:7">
      <c r="A483" s="205">
        <v>38831</v>
      </c>
      <c r="B483" s="202">
        <v>510.59</v>
      </c>
      <c r="C483" s="202">
        <v>334.5</v>
      </c>
      <c r="D483" s="202">
        <v>350.88</v>
      </c>
      <c r="E483" s="207">
        <f t="shared" si="24"/>
        <v>6.3067857072468684E-3</v>
      </c>
      <c r="F483" s="207">
        <f t="shared" si="25"/>
        <v>7.83368484483285E-3</v>
      </c>
      <c r="G483" s="207">
        <f t="shared" si="26"/>
        <v>4.0921447989698293E-3</v>
      </c>
    </row>
    <row r="484" spans="1:7">
      <c r="A484" s="205">
        <v>38817</v>
      </c>
      <c r="B484" s="202">
        <v>485.16</v>
      </c>
      <c r="C484" s="202">
        <v>326.93</v>
      </c>
      <c r="D484" s="202">
        <v>349.96</v>
      </c>
      <c r="E484" s="207">
        <f t="shared" si="24"/>
        <v>-4.9805127401633308E-2</v>
      </c>
      <c r="F484" s="207">
        <f t="shared" si="25"/>
        <v>-2.2630792227204762E-2</v>
      </c>
      <c r="G484" s="207">
        <f t="shared" si="26"/>
        <v>-2.6219790241678522E-3</v>
      </c>
    </row>
    <row r="485" spans="1:7">
      <c r="A485" s="205">
        <v>38810</v>
      </c>
      <c r="B485" s="202">
        <v>486.15</v>
      </c>
      <c r="C485" s="202">
        <v>326.85000000000002</v>
      </c>
      <c r="D485" s="202">
        <v>359.68</v>
      </c>
      <c r="E485" s="207">
        <f t="shared" si="24"/>
        <v>2.0405639376699486E-3</v>
      </c>
      <c r="F485" s="207">
        <f t="shared" si="25"/>
        <v>-2.4470070045570639E-4</v>
      </c>
      <c r="G485" s="207">
        <f t="shared" si="26"/>
        <v>2.7774602811749993E-2</v>
      </c>
    </row>
    <row r="486" spans="1:7">
      <c r="A486" s="205">
        <v>38803</v>
      </c>
      <c r="B486" s="202">
        <v>475.75</v>
      </c>
      <c r="C486" s="202">
        <v>326.22000000000003</v>
      </c>
      <c r="D486" s="202">
        <v>365.38</v>
      </c>
      <c r="E486" s="207">
        <f t="shared" si="24"/>
        <v>-2.1392574308341E-2</v>
      </c>
      <c r="F486" s="207">
        <f t="shared" si="25"/>
        <v>-1.9274896741624458E-3</v>
      </c>
      <c r="G486" s="207">
        <f t="shared" si="26"/>
        <v>1.5847419928825591E-2</v>
      </c>
    </row>
    <row r="487" spans="1:7">
      <c r="A487" s="205">
        <v>38796</v>
      </c>
      <c r="B487" s="202">
        <v>477.67</v>
      </c>
      <c r="C487" s="202">
        <v>328.42</v>
      </c>
      <c r="D487" s="202">
        <v>368.25</v>
      </c>
      <c r="E487" s="207">
        <f t="shared" si="24"/>
        <v>4.0357330530741272E-3</v>
      </c>
      <c r="F487" s="207">
        <f t="shared" si="25"/>
        <v>6.7439151492857223E-3</v>
      </c>
      <c r="G487" s="207">
        <f t="shared" si="26"/>
        <v>7.8548360610870994E-3</v>
      </c>
    </row>
    <row r="488" spans="1:7">
      <c r="A488" s="205">
        <v>38789</v>
      </c>
      <c r="B488" s="202">
        <v>471.61</v>
      </c>
      <c r="C488" s="202">
        <v>327.11</v>
      </c>
      <c r="D488" s="202">
        <v>369.11</v>
      </c>
      <c r="E488" s="207">
        <f t="shared" si="24"/>
        <v>-1.2686582787279925E-2</v>
      </c>
      <c r="F488" s="207">
        <f t="shared" si="25"/>
        <v>-3.9887948358808909E-3</v>
      </c>
      <c r="G488" s="207">
        <f t="shared" si="26"/>
        <v>2.3353699932111708E-3</v>
      </c>
    </row>
    <row r="489" spans="1:7">
      <c r="A489" s="205">
        <v>38782</v>
      </c>
      <c r="B489" s="202">
        <v>477.48</v>
      </c>
      <c r="C489" s="202">
        <v>335.42</v>
      </c>
      <c r="D489" s="202">
        <v>377.01</v>
      </c>
      <c r="E489" s="207">
        <f t="shared" si="24"/>
        <v>1.2446725048239021E-2</v>
      </c>
      <c r="F489" s="207">
        <f t="shared" si="25"/>
        <v>2.5404298248295685E-2</v>
      </c>
      <c r="G489" s="207">
        <f t="shared" si="26"/>
        <v>2.1402833843569606E-2</v>
      </c>
    </row>
    <row r="490" spans="1:7">
      <c r="A490" s="205">
        <v>38775</v>
      </c>
      <c r="B490" s="202">
        <v>464.82</v>
      </c>
      <c r="C490" s="202">
        <v>336.81</v>
      </c>
      <c r="D490" s="202">
        <v>379.22</v>
      </c>
      <c r="E490" s="207">
        <f t="shared" si="24"/>
        <v>-2.6514199547625083E-2</v>
      </c>
      <c r="F490" s="207">
        <f t="shared" si="25"/>
        <v>4.144058195694909E-3</v>
      </c>
      <c r="G490" s="207">
        <f t="shared" si="26"/>
        <v>5.8619134770961949E-3</v>
      </c>
    </row>
    <row r="491" spans="1:7">
      <c r="A491" s="205">
        <v>38768</v>
      </c>
      <c r="B491" s="202">
        <v>462.33</v>
      </c>
      <c r="C491" s="202">
        <v>331.02</v>
      </c>
      <c r="D491" s="202">
        <v>381.34</v>
      </c>
      <c r="E491" s="207">
        <f t="shared" si="24"/>
        <v>-5.3569123531689881E-3</v>
      </c>
      <c r="F491" s="207">
        <f t="shared" si="25"/>
        <v>-1.7190700988688044E-2</v>
      </c>
      <c r="G491" s="207">
        <f t="shared" si="26"/>
        <v>5.5904224460733808E-3</v>
      </c>
    </row>
    <row r="492" spans="1:7">
      <c r="A492" s="205">
        <v>38761</v>
      </c>
      <c r="B492" s="202">
        <v>466.81</v>
      </c>
      <c r="C492" s="202">
        <v>332.71</v>
      </c>
      <c r="D492" s="202">
        <v>381.96</v>
      </c>
      <c r="E492" s="207">
        <f t="shared" si="24"/>
        <v>9.6900482339454894E-3</v>
      </c>
      <c r="F492" s="207">
        <f t="shared" si="25"/>
        <v>5.1054316959700252E-3</v>
      </c>
      <c r="G492" s="207">
        <f t="shared" si="26"/>
        <v>1.6258457019982288E-3</v>
      </c>
    </row>
    <row r="493" spans="1:7">
      <c r="A493" s="205">
        <v>38754</v>
      </c>
      <c r="B493" s="202">
        <v>475.36</v>
      </c>
      <c r="C493" s="202">
        <v>332.57</v>
      </c>
      <c r="D493" s="202">
        <v>380.15</v>
      </c>
      <c r="E493" s="207">
        <f t="shared" si="24"/>
        <v>1.8315803003363277E-2</v>
      </c>
      <c r="F493" s="207">
        <f t="shared" si="25"/>
        <v>-4.2078687144956982E-4</v>
      </c>
      <c r="G493" s="207">
        <f t="shared" si="26"/>
        <v>-4.7387160959262813E-3</v>
      </c>
    </row>
    <row r="494" spans="1:7">
      <c r="A494" s="205">
        <v>38747</v>
      </c>
      <c r="B494" s="202">
        <v>471.59</v>
      </c>
      <c r="C494" s="202">
        <v>325.02999999999997</v>
      </c>
      <c r="D494" s="202">
        <v>381.67</v>
      </c>
      <c r="E494" s="207">
        <f t="shared" si="24"/>
        <v>-7.9308313699092033E-3</v>
      </c>
      <c r="F494" s="207">
        <f t="shared" si="25"/>
        <v>-2.2671918693808885E-2</v>
      </c>
      <c r="G494" s="207">
        <f t="shared" si="26"/>
        <v>3.9984216756544485E-3</v>
      </c>
    </row>
    <row r="495" spans="1:7">
      <c r="A495" s="205">
        <v>38740</v>
      </c>
      <c r="B495" s="202">
        <v>463.97</v>
      </c>
      <c r="C495" s="202">
        <v>322.47000000000003</v>
      </c>
      <c r="D495" s="202">
        <v>379.01</v>
      </c>
      <c r="E495" s="207">
        <f t="shared" si="24"/>
        <v>-1.6158103437307721E-2</v>
      </c>
      <c r="F495" s="207">
        <f t="shared" si="25"/>
        <v>-7.8761960434419759E-3</v>
      </c>
      <c r="G495" s="207">
        <f t="shared" si="26"/>
        <v>-6.96937144653765E-3</v>
      </c>
    </row>
    <row r="496" spans="1:7">
      <c r="A496" s="205">
        <v>38733</v>
      </c>
      <c r="B496" s="202">
        <v>456.62</v>
      </c>
      <c r="C496" s="202">
        <v>315.58</v>
      </c>
      <c r="D496" s="202">
        <v>380.17</v>
      </c>
      <c r="E496" s="207">
        <f t="shared" si="24"/>
        <v>-1.5841541478974982E-2</v>
      </c>
      <c r="F496" s="207">
        <f t="shared" si="25"/>
        <v>-2.136632865072733E-2</v>
      </c>
      <c r="G496" s="207">
        <f t="shared" si="26"/>
        <v>3.0606052610749716E-3</v>
      </c>
    </row>
    <row r="497" spans="1:7">
      <c r="A497" s="205">
        <v>38726</v>
      </c>
      <c r="B497" s="202">
        <v>459.99</v>
      </c>
      <c r="C497" s="202">
        <v>315.24</v>
      </c>
      <c r="D497" s="202">
        <v>377.98</v>
      </c>
      <c r="E497" s="207">
        <f t="shared" si="24"/>
        <v>7.3803162366957303E-3</v>
      </c>
      <c r="F497" s="207">
        <f t="shared" si="25"/>
        <v>-1.0773813296152323E-3</v>
      </c>
      <c r="G497" s="207">
        <f t="shared" si="26"/>
        <v>-5.7605807928032132E-3</v>
      </c>
    </row>
    <row r="498" spans="1:7">
      <c r="A498" s="205">
        <v>38705</v>
      </c>
      <c r="B498" s="202">
        <v>460.77</v>
      </c>
      <c r="C498" s="202">
        <v>315.2</v>
      </c>
      <c r="D498" s="202">
        <v>370.69</v>
      </c>
      <c r="E498" s="207">
        <f t="shared" si="24"/>
        <v>1.6956890367181303E-3</v>
      </c>
      <c r="F498" s="207">
        <f t="shared" si="25"/>
        <v>-1.2688745083117771E-4</v>
      </c>
      <c r="G498" s="207">
        <f t="shared" si="26"/>
        <v>-1.9286734747870311E-2</v>
      </c>
    </row>
    <row r="499" spans="1:7">
      <c r="A499" s="205">
        <v>38698</v>
      </c>
      <c r="B499" s="202">
        <v>455.61</v>
      </c>
      <c r="C499" s="202">
        <v>308.39999999999998</v>
      </c>
      <c r="D499" s="202">
        <v>372.48</v>
      </c>
      <c r="E499" s="207">
        <f t="shared" si="24"/>
        <v>-1.1198645745165632E-2</v>
      </c>
      <c r="F499" s="207">
        <f t="shared" si="25"/>
        <v>-2.1573604060913742E-2</v>
      </c>
      <c r="G499" s="207">
        <f t="shared" si="26"/>
        <v>4.8288327173649694E-3</v>
      </c>
    </row>
    <row r="500" spans="1:7">
      <c r="A500" s="205">
        <v>38691</v>
      </c>
      <c r="B500" s="202">
        <v>452.93</v>
      </c>
      <c r="C500" s="202">
        <v>308.27999999999997</v>
      </c>
      <c r="D500" s="202">
        <v>372.11</v>
      </c>
      <c r="E500" s="207">
        <f t="shared" si="24"/>
        <v>-5.8822238317859724E-3</v>
      </c>
      <c r="F500" s="207">
        <f t="shared" si="25"/>
        <v>-3.8910505836577353E-4</v>
      </c>
      <c r="G500" s="207">
        <f t="shared" si="26"/>
        <v>-9.9334192439863751E-4</v>
      </c>
    </row>
    <row r="501" spans="1:7">
      <c r="A501" s="205">
        <v>38684</v>
      </c>
      <c r="B501" s="202">
        <v>454.31</v>
      </c>
      <c r="C501" s="202">
        <v>308.27</v>
      </c>
      <c r="D501" s="202">
        <v>370.02</v>
      </c>
      <c r="E501" s="207">
        <f t="shared" si="24"/>
        <v>3.0468284282339332E-3</v>
      </c>
      <c r="F501" s="207">
        <f t="shared" si="25"/>
        <v>-3.2438043337196397E-5</v>
      </c>
      <c r="G501" s="207">
        <f t="shared" si="26"/>
        <v>-5.6166187417699921E-3</v>
      </c>
    </row>
    <row r="502" spans="1:7">
      <c r="A502" s="205">
        <v>38677</v>
      </c>
      <c r="B502" s="202">
        <v>460.11</v>
      </c>
      <c r="C502" s="202">
        <v>310.68</v>
      </c>
      <c r="D502" s="202">
        <v>365.63</v>
      </c>
      <c r="E502" s="207">
        <f t="shared" si="24"/>
        <v>1.276661310558872E-2</v>
      </c>
      <c r="F502" s="207">
        <f t="shared" si="25"/>
        <v>7.8178220391216316E-3</v>
      </c>
      <c r="G502" s="207">
        <f t="shared" si="26"/>
        <v>-1.1864223555483451E-2</v>
      </c>
    </row>
    <row r="503" spans="1:7">
      <c r="A503" s="205">
        <v>38670</v>
      </c>
      <c r="B503" s="202">
        <v>466.04</v>
      </c>
      <c r="C503" s="202">
        <v>311.66000000000003</v>
      </c>
      <c r="D503" s="202">
        <v>362.35</v>
      </c>
      <c r="E503" s="207">
        <f t="shared" si="24"/>
        <v>1.2888222381604413E-2</v>
      </c>
      <c r="F503" s="207">
        <f t="shared" si="25"/>
        <v>3.1543710570362373E-3</v>
      </c>
      <c r="G503" s="207">
        <f t="shared" si="26"/>
        <v>-8.9708174930940368E-3</v>
      </c>
    </row>
    <row r="504" spans="1:7">
      <c r="A504" s="205">
        <v>38663</v>
      </c>
      <c r="B504" s="202">
        <v>471.89</v>
      </c>
      <c r="C504" s="202">
        <v>321.73</v>
      </c>
      <c r="D504" s="202">
        <v>361.08</v>
      </c>
      <c r="E504" s="207">
        <f t="shared" si="24"/>
        <v>1.2552570594798656E-2</v>
      </c>
      <c r="F504" s="207">
        <f t="shared" si="25"/>
        <v>3.2310851569017494E-2</v>
      </c>
      <c r="G504" s="207">
        <f t="shared" si="26"/>
        <v>-3.5048985787223363E-3</v>
      </c>
    </row>
    <row r="505" spans="1:7">
      <c r="A505" s="205">
        <v>38649</v>
      </c>
      <c r="B505" s="202">
        <v>493.64</v>
      </c>
      <c r="C505" s="202">
        <v>323.02</v>
      </c>
      <c r="D505" s="202">
        <v>360.92</v>
      </c>
      <c r="E505" s="207">
        <f t="shared" si="24"/>
        <v>4.6091250079467676E-2</v>
      </c>
      <c r="F505" s="207">
        <f t="shared" si="25"/>
        <v>4.0095732446460185E-3</v>
      </c>
      <c r="G505" s="207">
        <f t="shared" si="26"/>
        <v>-4.4311509914691529E-4</v>
      </c>
    </row>
    <row r="506" spans="1:7">
      <c r="A506" s="205">
        <v>38642</v>
      </c>
      <c r="B506" s="202">
        <v>506.34</v>
      </c>
      <c r="C506" s="202">
        <v>326.47000000000003</v>
      </c>
      <c r="D506" s="202">
        <v>356.82</v>
      </c>
      <c r="E506" s="207">
        <f t="shared" si="24"/>
        <v>2.5727250627987985E-2</v>
      </c>
      <c r="F506" s="207">
        <f t="shared" si="25"/>
        <v>1.0680453222710809E-2</v>
      </c>
      <c r="G506" s="207">
        <f t="shared" si="26"/>
        <v>-1.1359858140308165E-2</v>
      </c>
    </row>
    <row r="507" spans="1:7">
      <c r="A507" s="205">
        <v>38635</v>
      </c>
      <c r="B507" s="202">
        <v>512.1</v>
      </c>
      <c r="C507" s="202">
        <v>324.02</v>
      </c>
      <c r="D507" s="202">
        <v>348.67</v>
      </c>
      <c r="E507" s="207">
        <f t="shared" si="24"/>
        <v>1.1375755421258538E-2</v>
      </c>
      <c r="F507" s="207">
        <f t="shared" si="25"/>
        <v>-7.5045180261587444E-3</v>
      </c>
      <c r="G507" s="207">
        <f t="shared" si="26"/>
        <v>-2.2840647945742889E-2</v>
      </c>
    </row>
    <row r="508" spans="1:7">
      <c r="A508" s="205">
        <v>38628</v>
      </c>
      <c r="B508" s="202">
        <v>523.08000000000004</v>
      </c>
      <c r="C508" s="202">
        <v>328.84</v>
      </c>
      <c r="D508" s="202">
        <v>333.62</v>
      </c>
      <c r="E508" s="207">
        <f t="shared" si="24"/>
        <v>2.144112478031638E-2</v>
      </c>
      <c r="F508" s="207">
        <f t="shared" si="25"/>
        <v>1.4875624961422114E-2</v>
      </c>
      <c r="G508" s="207">
        <f t="shared" si="26"/>
        <v>-4.316402328849632E-2</v>
      </c>
    </row>
    <row r="509" spans="1:7">
      <c r="A509" s="205">
        <v>38621</v>
      </c>
      <c r="B509" s="202">
        <v>507.8</v>
      </c>
      <c r="C509" s="202">
        <v>325.55</v>
      </c>
      <c r="D509" s="202">
        <v>325.39999999999998</v>
      </c>
      <c r="E509" s="207">
        <f t="shared" si="24"/>
        <v>-2.9211592872983156E-2</v>
      </c>
      <c r="F509" s="207">
        <f t="shared" si="25"/>
        <v>-1.0004865588127855E-2</v>
      </c>
      <c r="G509" s="207">
        <f t="shared" si="26"/>
        <v>-2.4638810622864417E-2</v>
      </c>
    </row>
    <row r="510" spans="1:7">
      <c r="A510" s="205">
        <v>38614</v>
      </c>
      <c r="B510" s="202">
        <v>494.04</v>
      </c>
      <c r="C510" s="202">
        <v>312.38</v>
      </c>
      <c r="D510" s="202">
        <v>321.75</v>
      </c>
      <c r="E510" s="207">
        <f t="shared" si="24"/>
        <v>-2.709728239464354E-2</v>
      </c>
      <c r="F510" s="207">
        <f t="shared" si="25"/>
        <v>-4.045461526647217E-2</v>
      </c>
      <c r="G510" s="207">
        <f t="shared" si="26"/>
        <v>-1.1216963736939083E-2</v>
      </c>
    </row>
    <row r="511" spans="1:7">
      <c r="A511" s="205">
        <v>38607</v>
      </c>
      <c r="B511" s="202">
        <v>503.81</v>
      </c>
      <c r="C511" s="202">
        <v>303.67</v>
      </c>
      <c r="D511" s="202">
        <v>315.87</v>
      </c>
      <c r="E511" s="207">
        <f t="shared" si="24"/>
        <v>1.9775726661808723E-2</v>
      </c>
      <c r="F511" s="207">
        <f t="shared" si="25"/>
        <v>-2.7882706959472373E-2</v>
      </c>
      <c r="G511" s="207">
        <f t="shared" si="26"/>
        <v>-1.8275058275058261E-2</v>
      </c>
    </row>
    <row r="512" spans="1:7">
      <c r="A512" s="205">
        <v>38600</v>
      </c>
      <c r="B512" s="202">
        <v>523.59</v>
      </c>
      <c r="C512" s="202">
        <v>307.72000000000003</v>
      </c>
      <c r="D512" s="202">
        <v>307.61</v>
      </c>
      <c r="E512" s="207">
        <f t="shared" si="24"/>
        <v>3.9260832456680154E-2</v>
      </c>
      <c r="F512" s="207">
        <f t="shared" si="25"/>
        <v>1.3336845918266576E-2</v>
      </c>
      <c r="G512" s="207">
        <f t="shared" si="26"/>
        <v>-2.6149998417070285E-2</v>
      </c>
    </row>
    <row r="513" spans="1:7">
      <c r="A513" s="205">
        <v>38593</v>
      </c>
      <c r="B513" s="202">
        <v>491.17</v>
      </c>
      <c r="C513" s="202">
        <v>292.19</v>
      </c>
      <c r="D513" s="202">
        <v>300.08999999999997</v>
      </c>
      <c r="E513" s="207">
        <f t="shared" si="24"/>
        <v>-6.1918676827288556E-2</v>
      </c>
      <c r="F513" s="207">
        <f t="shared" si="25"/>
        <v>-5.0467957883790548E-2</v>
      </c>
      <c r="G513" s="207">
        <f t="shared" si="26"/>
        <v>-2.4446539449302813E-2</v>
      </c>
    </row>
    <row r="514" spans="1:7">
      <c r="A514" s="205">
        <v>38586</v>
      </c>
      <c r="B514" s="202">
        <v>473.83</v>
      </c>
      <c r="C514" s="202">
        <v>289.41000000000003</v>
      </c>
      <c r="D514" s="202">
        <v>299.51</v>
      </c>
      <c r="E514" s="207">
        <f t="shared" si="24"/>
        <v>-3.5303459087485049E-2</v>
      </c>
      <c r="F514" s="207">
        <f t="shared" si="25"/>
        <v>-9.5143570964097771E-3</v>
      </c>
      <c r="G514" s="207">
        <f t="shared" si="26"/>
        <v>-1.9327535072810962E-3</v>
      </c>
    </row>
    <row r="515" spans="1:7">
      <c r="A515" s="205">
        <v>38579</v>
      </c>
      <c r="B515" s="202">
        <v>451.31</v>
      </c>
      <c r="C515" s="202">
        <v>283.85000000000002</v>
      </c>
      <c r="D515" s="202">
        <v>293.02999999999997</v>
      </c>
      <c r="E515" s="207">
        <f t="shared" si="24"/>
        <v>-4.7527594284870064E-2</v>
      </c>
      <c r="F515" s="207">
        <f t="shared" si="25"/>
        <v>-1.9211499257109299E-2</v>
      </c>
      <c r="G515" s="207">
        <f t="shared" si="26"/>
        <v>-2.1635337718273241E-2</v>
      </c>
    </row>
    <row r="516" spans="1:7">
      <c r="A516" s="205">
        <v>38572</v>
      </c>
      <c r="B516" s="202">
        <v>444.1</v>
      </c>
      <c r="C516" s="202">
        <v>278.14999999999998</v>
      </c>
      <c r="D516" s="202">
        <v>293.04000000000002</v>
      </c>
      <c r="E516" s="207">
        <f t="shared" si="24"/>
        <v>-1.5975715140369103E-2</v>
      </c>
      <c r="F516" s="207">
        <f t="shared" si="25"/>
        <v>-2.008102871234823E-2</v>
      </c>
      <c r="G516" s="207">
        <f t="shared" si="26"/>
        <v>3.4126198682891684E-5</v>
      </c>
    </row>
    <row r="517" spans="1:7">
      <c r="A517" s="205">
        <v>38565</v>
      </c>
      <c r="B517" s="202">
        <v>442.15</v>
      </c>
      <c r="C517" s="202">
        <v>278.08</v>
      </c>
      <c r="D517" s="202">
        <v>284.58999999999997</v>
      </c>
      <c r="E517" s="207">
        <f t="shared" si="24"/>
        <v>-4.3909029497861867E-3</v>
      </c>
      <c r="F517" s="207">
        <f t="shared" si="25"/>
        <v>-2.516627718856487E-4</v>
      </c>
      <c r="G517" s="207">
        <f t="shared" si="26"/>
        <v>-2.883565383565399E-2</v>
      </c>
    </row>
    <row r="518" spans="1:7">
      <c r="A518" s="205">
        <v>38558</v>
      </c>
      <c r="B518" s="202">
        <v>440.26</v>
      </c>
      <c r="C518" s="202">
        <v>276.44</v>
      </c>
      <c r="D518" s="202">
        <v>283.45</v>
      </c>
      <c r="E518" s="207">
        <f t="shared" si="24"/>
        <v>-4.2745674544837423E-3</v>
      </c>
      <c r="F518" s="207">
        <f t="shared" si="25"/>
        <v>-5.8975834292289498E-3</v>
      </c>
      <c r="G518" s="207">
        <f t="shared" si="26"/>
        <v>-4.0057626761305261E-3</v>
      </c>
    </row>
    <row r="519" spans="1:7">
      <c r="A519" s="205">
        <v>38551</v>
      </c>
      <c r="B519" s="202">
        <v>453.67</v>
      </c>
      <c r="C519" s="202">
        <v>278.13</v>
      </c>
      <c r="D519" s="202">
        <v>289.18</v>
      </c>
      <c r="E519" s="207">
        <f t="shared" si="24"/>
        <v>3.0459274065325094E-2</v>
      </c>
      <c r="F519" s="207">
        <f t="shared" si="25"/>
        <v>6.1134423383012509E-3</v>
      </c>
      <c r="G519" s="207">
        <f t="shared" si="26"/>
        <v>2.0215205503616222E-2</v>
      </c>
    </row>
    <row r="520" spans="1:7">
      <c r="A520" s="205">
        <v>38544</v>
      </c>
      <c r="B520" s="202">
        <v>462.17</v>
      </c>
      <c r="C520" s="202">
        <v>281.89</v>
      </c>
      <c r="D520" s="202">
        <v>286.55</v>
      </c>
      <c r="E520" s="207">
        <f t="shared" si="24"/>
        <v>1.8736085701060241E-2</v>
      </c>
      <c r="F520" s="207">
        <f t="shared" si="25"/>
        <v>1.3518858087944454E-2</v>
      </c>
      <c r="G520" s="207">
        <f t="shared" si="26"/>
        <v>-9.094681513244331E-3</v>
      </c>
    </row>
    <row r="521" spans="1:7">
      <c r="A521" s="205">
        <v>38537</v>
      </c>
      <c r="B521" s="202">
        <v>434.58</v>
      </c>
      <c r="C521" s="202">
        <v>271.89</v>
      </c>
      <c r="D521" s="202">
        <v>287.73</v>
      </c>
      <c r="E521" s="207">
        <f t="shared" si="24"/>
        <v>-5.9696648419412836E-2</v>
      </c>
      <c r="F521" s="207">
        <f t="shared" si="25"/>
        <v>-3.5474830607683853E-2</v>
      </c>
      <c r="G521" s="207">
        <f t="shared" si="26"/>
        <v>4.1179549816786135E-3</v>
      </c>
    </row>
    <row r="522" spans="1:7">
      <c r="A522" s="205">
        <v>38530</v>
      </c>
      <c r="B522" s="202">
        <v>432.46</v>
      </c>
      <c r="C522" s="202">
        <v>272</v>
      </c>
      <c r="D522" s="202">
        <v>285.12</v>
      </c>
      <c r="E522" s="207">
        <f t="shared" si="24"/>
        <v>-4.8782732753463219E-3</v>
      </c>
      <c r="F522" s="207">
        <f t="shared" si="25"/>
        <v>4.0457537974921347E-4</v>
      </c>
      <c r="G522" s="207">
        <f t="shared" si="26"/>
        <v>-9.071004066312215E-3</v>
      </c>
    </row>
    <row r="523" spans="1:7">
      <c r="A523" s="205">
        <v>38523</v>
      </c>
      <c r="B523" s="202">
        <v>429.13</v>
      </c>
      <c r="C523" s="202">
        <v>262.45</v>
      </c>
      <c r="D523" s="202">
        <v>283.45</v>
      </c>
      <c r="E523" s="207">
        <f t="shared" si="24"/>
        <v>-7.7001341164500397E-3</v>
      </c>
      <c r="F523" s="207">
        <f t="shared" si="25"/>
        <v>-3.5110294117647101E-2</v>
      </c>
      <c r="G523" s="207">
        <f t="shared" si="26"/>
        <v>-5.8571829405163296E-3</v>
      </c>
    </row>
    <row r="524" spans="1:7">
      <c r="A524" s="205">
        <v>38516</v>
      </c>
      <c r="B524" s="202">
        <v>415.2</v>
      </c>
      <c r="C524" s="202">
        <v>249.49</v>
      </c>
      <c r="D524" s="202">
        <v>285.12</v>
      </c>
      <c r="E524" s="207">
        <f t="shared" si="24"/>
        <v>-3.2461025796378738E-2</v>
      </c>
      <c r="F524" s="207">
        <f t="shared" si="25"/>
        <v>-4.9380834444656047E-2</v>
      </c>
      <c r="G524" s="207">
        <f t="shared" si="26"/>
        <v>5.8916916563768428E-3</v>
      </c>
    </row>
    <row r="525" spans="1:7">
      <c r="A525" s="205">
        <v>38509</v>
      </c>
      <c r="B525" s="202">
        <v>402.14</v>
      </c>
      <c r="C525" s="202">
        <v>247.13</v>
      </c>
      <c r="D525" s="202">
        <v>281.14999999999998</v>
      </c>
      <c r="E525" s="207">
        <f t="shared" si="24"/>
        <v>-3.1454720616570335E-2</v>
      </c>
      <c r="F525" s="207">
        <f t="shared" si="25"/>
        <v>-9.4592969658103074E-3</v>
      </c>
      <c r="G525" s="207">
        <f t="shared" si="26"/>
        <v>-1.3923961840628604E-2</v>
      </c>
    </row>
    <row r="526" spans="1:7">
      <c r="A526" s="205">
        <v>38502</v>
      </c>
      <c r="B526" s="202">
        <v>373.86</v>
      </c>
      <c r="C526" s="202">
        <v>243.5</v>
      </c>
      <c r="D526" s="202">
        <v>279.25</v>
      </c>
      <c r="E526" s="207">
        <f t="shared" si="24"/>
        <v>-7.0323767842044999E-2</v>
      </c>
      <c r="F526" s="207">
        <f t="shared" si="25"/>
        <v>-1.4688625419819509E-2</v>
      </c>
      <c r="G526" s="207">
        <f t="shared" si="26"/>
        <v>-6.7579583852035476E-3</v>
      </c>
    </row>
    <row r="527" spans="1:7">
      <c r="A527" s="205">
        <v>38495</v>
      </c>
      <c r="B527" s="202">
        <v>368.17</v>
      </c>
      <c r="C527" s="202">
        <v>245.19</v>
      </c>
      <c r="D527" s="202">
        <v>277.49</v>
      </c>
      <c r="E527" s="207">
        <f t="shared" si="24"/>
        <v>-1.5219600920130524E-2</v>
      </c>
      <c r="F527" s="207">
        <f t="shared" si="25"/>
        <v>6.9404517453798675E-3</v>
      </c>
      <c r="G527" s="207">
        <f t="shared" si="26"/>
        <v>-6.3025962399283469E-3</v>
      </c>
    </row>
    <row r="528" spans="1:7">
      <c r="A528" s="205">
        <v>38488</v>
      </c>
      <c r="B528" s="202">
        <v>375.55</v>
      </c>
      <c r="C528" s="202">
        <v>244.18</v>
      </c>
      <c r="D528" s="202">
        <v>277.85000000000002</v>
      </c>
      <c r="E528" s="207">
        <f t="shared" si="24"/>
        <v>2.004508786701794E-2</v>
      </c>
      <c r="F528" s="207">
        <f t="shared" si="25"/>
        <v>-4.1192544557281741E-3</v>
      </c>
      <c r="G528" s="207">
        <f t="shared" si="26"/>
        <v>1.2973440484342269E-3</v>
      </c>
    </row>
    <row r="529" spans="1:7">
      <c r="A529" s="205">
        <v>38481</v>
      </c>
      <c r="B529" s="202">
        <v>380.57</v>
      </c>
      <c r="C529" s="202">
        <v>237.94</v>
      </c>
      <c r="D529" s="202">
        <v>279.63</v>
      </c>
      <c r="E529" s="207">
        <f t="shared" si="24"/>
        <v>1.3367061642923663E-2</v>
      </c>
      <c r="F529" s="207">
        <f t="shared" si="25"/>
        <v>-2.5554918502743915E-2</v>
      </c>
      <c r="G529" s="207">
        <f t="shared" si="26"/>
        <v>6.4063343530681039E-3</v>
      </c>
    </row>
    <row r="530" spans="1:7">
      <c r="A530" s="205">
        <v>38474</v>
      </c>
      <c r="B530" s="202">
        <v>387.36</v>
      </c>
      <c r="C530" s="202">
        <v>247.21</v>
      </c>
      <c r="D530" s="202">
        <v>276.48</v>
      </c>
      <c r="E530" s="207">
        <f t="shared" si="24"/>
        <v>1.7841658564784455E-2</v>
      </c>
      <c r="F530" s="207">
        <f t="shared" si="25"/>
        <v>3.8959401529797474E-2</v>
      </c>
      <c r="G530" s="207">
        <f t="shared" si="26"/>
        <v>-1.1264885741873109E-2</v>
      </c>
    </row>
    <row r="531" spans="1:7">
      <c r="A531" s="205">
        <v>38467</v>
      </c>
      <c r="B531" s="202">
        <v>387.24</v>
      </c>
      <c r="C531" s="202">
        <v>248.46</v>
      </c>
      <c r="D531" s="202">
        <v>278.60000000000002</v>
      </c>
      <c r="E531" s="207">
        <f t="shared" ref="E531:E546" si="27">((B531-B530)/B530)</f>
        <v>-3.0978934324660403E-4</v>
      </c>
      <c r="F531" s="207">
        <f t="shared" ref="F531:F546" si="28">((C531-C530)/C530)</f>
        <v>5.0564297560778283E-3</v>
      </c>
      <c r="G531" s="207">
        <f t="shared" ref="G531:G546" si="29">((D531-D530)/D530)</f>
        <v>7.6678240740740899E-3</v>
      </c>
    </row>
    <row r="532" spans="1:7">
      <c r="A532" s="205">
        <v>38460</v>
      </c>
      <c r="B532" s="202">
        <v>390</v>
      </c>
      <c r="C532" s="202">
        <v>244.81</v>
      </c>
      <c r="D532" s="202">
        <v>279.81</v>
      </c>
      <c r="E532" s="207">
        <f t="shared" si="27"/>
        <v>7.1273628757359542E-3</v>
      </c>
      <c r="F532" s="207">
        <f t="shared" si="28"/>
        <v>-1.4690493439587884E-2</v>
      </c>
      <c r="G532" s="207">
        <f t="shared" si="29"/>
        <v>4.3431442928929627E-3</v>
      </c>
    </row>
    <row r="533" spans="1:7">
      <c r="A533" s="205">
        <v>38453</v>
      </c>
      <c r="B533" s="202">
        <v>408</v>
      </c>
      <c r="C533" s="202">
        <v>249.99</v>
      </c>
      <c r="D533" s="202">
        <v>281.25</v>
      </c>
      <c r="E533" s="207">
        <f t="shared" si="27"/>
        <v>4.6153846153846156E-2</v>
      </c>
      <c r="F533" s="207">
        <f t="shared" si="28"/>
        <v>2.1159266369837861E-2</v>
      </c>
      <c r="G533" s="207">
        <f t="shared" si="29"/>
        <v>5.1463493084593038E-3</v>
      </c>
    </row>
    <row r="534" spans="1:7">
      <c r="A534" s="205">
        <v>38446</v>
      </c>
      <c r="B534" s="202">
        <v>398.17</v>
      </c>
      <c r="C534" s="202">
        <v>237.33</v>
      </c>
      <c r="D534" s="202">
        <v>284.70999999999998</v>
      </c>
      <c r="E534" s="207">
        <f t="shared" si="27"/>
        <v>-2.4093137254901923E-2</v>
      </c>
      <c r="F534" s="207">
        <f t="shared" si="28"/>
        <v>-5.0642025681027228E-2</v>
      </c>
      <c r="G534" s="207">
        <f t="shared" si="29"/>
        <v>1.230222222222215E-2</v>
      </c>
    </row>
    <row r="535" spans="1:7">
      <c r="A535" s="205">
        <v>38432</v>
      </c>
      <c r="B535" s="202">
        <v>388.64</v>
      </c>
      <c r="C535" s="202">
        <v>226.67</v>
      </c>
      <c r="D535" s="202">
        <v>285.42</v>
      </c>
      <c r="E535" s="207">
        <f t="shared" si="27"/>
        <v>-2.3934500339051232E-2</v>
      </c>
      <c r="F535" s="207">
        <f t="shared" si="28"/>
        <v>-4.4916361184848208E-2</v>
      </c>
      <c r="G535" s="207">
        <f t="shared" si="29"/>
        <v>2.4937655860350406E-3</v>
      </c>
    </row>
    <row r="536" spans="1:7">
      <c r="A536" s="205">
        <v>38425</v>
      </c>
      <c r="B536" s="202">
        <v>382.9</v>
      </c>
      <c r="C536" s="202">
        <v>220.74</v>
      </c>
      <c r="D536" s="202">
        <v>289.08</v>
      </c>
      <c r="E536" s="207">
        <f t="shared" si="27"/>
        <v>-1.4769452449567746E-2</v>
      </c>
      <c r="F536" s="207">
        <f t="shared" si="28"/>
        <v>-2.6161379979706086E-2</v>
      </c>
      <c r="G536" s="207">
        <f t="shared" si="29"/>
        <v>1.2823207904141154E-2</v>
      </c>
    </row>
    <row r="537" spans="1:7">
      <c r="A537" s="205">
        <v>38418</v>
      </c>
      <c r="B537" s="202">
        <v>382.07</v>
      </c>
      <c r="C537" s="202">
        <v>213.57</v>
      </c>
      <c r="D537" s="202">
        <v>291.33999999999997</v>
      </c>
      <c r="E537" s="207">
        <f t="shared" si="27"/>
        <v>-2.1676677983807368E-3</v>
      </c>
      <c r="F537" s="207">
        <f t="shared" si="28"/>
        <v>-3.2481652622995447E-2</v>
      </c>
      <c r="G537" s="207">
        <f t="shared" si="29"/>
        <v>7.8179050781790205E-3</v>
      </c>
    </row>
    <row r="538" spans="1:7">
      <c r="A538" s="205">
        <v>38411</v>
      </c>
      <c r="B538" s="202">
        <v>358.94</v>
      </c>
      <c r="C538" s="202">
        <v>208.14</v>
      </c>
      <c r="D538" s="202">
        <v>290.19</v>
      </c>
      <c r="E538" s="207">
        <f t="shared" si="27"/>
        <v>-6.0538644750961858E-2</v>
      </c>
      <c r="F538" s="207">
        <f t="shared" si="28"/>
        <v>-2.5424919230228996E-2</v>
      </c>
      <c r="G538" s="207">
        <f t="shared" si="29"/>
        <v>-3.947278094322707E-3</v>
      </c>
    </row>
    <row r="539" spans="1:7">
      <c r="A539" s="205">
        <v>38404</v>
      </c>
      <c r="B539" s="202">
        <v>338.3</v>
      </c>
      <c r="C539" s="202">
        <v>200.23</v>
      </c>
      <c r="D539" s="202">
        <v>288.7</v>
      </c>
      <c r="E539" s="207">
        <f t="shared" si="27"/>
        <v>-5.7502646681896655E-2</v>
      </c>
      <c r="F539" s="207">
        <f t="shared" si="28"/>
        <v>-3.8003267031805503E-2</v>
      </c>
      <c r="G539" s="207">
        <f t="shared" si="29"/>
        <v>-5.1345670078224923E-3</v>
      </c>
    </row>
    <row r="540" spans="1:7">
      <c r="A540" s="205">
        <v>38397</v>
      </c>
      <c r="B540" s="202">
        <v>333.97</v>
      </c>
      <c r="C540" s="202">
        <v>199.73</v>
      </c>
      <c r="D540" s="202">
        <v>295.35000000000002</v>
      </c>
      <c r="E540" s="207">
        <f t="shared" si="27"/>
        <v>-1.2799290570499508E-2</v>
      </c>
      <c r="F540" s="207">
        <f t="shared" si="28"/>
        <v>-2.49712830245218E-3</v>
      </c>
      <c r="G540" s="207">
        <f t="shared" si="29"/>
        <v>2.3034291652234272E-2</v>
      </c>
    </row>
    <row r="541" spans="1:7">
      <c r="A541" s="205">
        <v>38390</v>
      </c>
      <c r="B541" s="202">
        <v>334.21</v>
      </c>
      <c r="C541" s="202">
        <v>202.15</v>
      </c>
      <c r="D541" s="202">
        <v>296.12</v>
      </c>
      <c r="E541" s="207">
        <f t="shared" si="27"/>
        <v>7.1862742162455385E-4</v>
      </c>
      <c r="F541" s="207">
        <f t="shared" si="28"/>
        <v>1.2116357082060863E-2</v>
      </c>
      <c r="G541" s="207">
        <f t="shared" si="29"/>
        <v>2.6070763500930481E-3</v>
      </c>
    </row>
    <row r="542" spans="1:7">
      <c r="A542" s="205">
        <v>38383</v>
      </c>
      <c r="B542" s="202">
        <v>341.65</v>
      </c>
      <c r="C542" s="202">
        <v>197.89</v>
      </c>
      <c r="D542" s="202">
        <v>297.58</v>
      </c>
      <c r="E542" s="207">
        <f t="shared" si="27"/>
        <v>2.2261452380239962E-2</v>
      </c>
      <c r="F542" s="207">
        <f t="shared" si="28"/>
        <v>-2.1073460301756216E-2</v>
      </c>
      <c r="G542" s="207">
        <f t="shared" si="29"/>
        <v>4.9304336079966891E-3</v>
      </c>
    </row>
    <row r="543" spans="1:7">
      <c r="A543" s="205">
        <v>38376</v>
      </c>
      <c r="B543" s="202">
        <v>329.41</v>
      </c>
      <c r="C543" s="202">
        <v>194.25</v>
      </c>
      <c r="D543" s="202">
        <v>297.01</v>
      </c>
      <c r="E543" s="207">
        <f t="shared" si="27"/>
        <v>-3.5826137860383293E-2</v>
      </c>
      <c r="F543" s="207">
        <f t="shared" si="28"/>
        <v>-1.8394057304563075E-2</v>
      </c>
      <c r="G543" s="207">
        <f t="shared" si="29"/>
        <v>-1.9154513072114833E-3</v>
      </c>
    </row>
    <row r="544" spans="1:7">
      <c r="A544" s="205">
        <v>38369</v>
      </c>
      <c r="B544" s="202">
        <v>323.89999999999998</v>
      </c>
      <c r="C544" s="202">
        <v>191.18</v>
      </c>
      <c r="D544" s="202">
        <v>300.27999999999997</v>
      </c>
      <c r="E544" s="207">
        <f t="shared" si="27"/>
        <v>-1.6726875322546516E-2</v>
      </c>
      <c r="F544" s="207">
        <f t="shared" si="28"/>
        <v>-1.580437580437577E-2</v>
      </c>
      <c r="G544" s="207">
        <f t="shared" si="29"/>
        <v>1.1009730312110642E-2</v>
      </c>
    </row>
    <row r="545" spans="1:7">
      <c r="A545" s="205">
        <v>38362</v>
      </c>
      <c r="B545" s="202">
        <v>319.49</v>
      </c>
      <c r="C545" s="202">
        <v>183.31</v>
      </c>
      <c r="D545" s="202">
        <v>301.61</v>
      </c>
      <c r="E545" s="207">
        <f t="shared" si="27"/>
        <v>-1.3615313368323459E-2</v>
      </c>
      <c r="F545" s="207">
        <f t="shared" si="28"/>
        <v>-4.1165393869651658E-2</v>
      </c>
      <c r="G545" s="207">
        <f t="shared" si="29"/>
        <v>4.4291994138805149E-3</v>
      </c>
    </row>
    <row r="546" spans="1:7">
      <c r="A546" s="205">
        <v>38355</v>
      </c>
      <c r="B546" s="202">
        <v>324.42</v>
      </c>
      <c r="C546" s="202">
        <v>182.2</v>
      </c>
      <c r="D546" s="202">
        <v>306.24</v>
      </c>
      <c r="E546" s="207">
        <f t="shared" si="27"/>
        <v>1.5430842905881269E-2</v>
      </c>
      <c r="F546" s="207">
        <f t="shared" si="28"/>
        <v>-6.0553161311440382E-3</v>
      </c>
      <c r="G546" s="207">
        <f t="shared" si="29"/>
        <v>1.5350949902191557E-2</v>
      </c>
    </row>
  </sheetData>
  <sheetProtection algorithmName="SHA-512" hashValue="nYldvG93oBloLk40J1Hlk4PRsxF6xxVgx9Lidw39JcjC3i9b9roLHMXVuekB3zH10gFzA+GGkZH/kGQKzDt+pQ==" saltValue="eI6DTuOvxED40Z4li5VWA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vt:i4>
      </vt:variant>
    </vt:vector>
  </HeadingPairs>
  <TitlesOfParts>
    <vt:vector size="14" baseType="lpstr">
      <vt:lpstr>READ ME FIRST!!!</vt:lpstr>
      <vt:lpstr>1.1 Current State (Building)</vt:lpstr>
      <vt:lpstr>1.2 Investment estimation</vt:lpstr>
      <vt:lpstr>2.1 Payback calculator (Neut.)</vt:lpstr>
      <vt:lpstr>2.2 Payback calculator (Opt.)</vt:lpstr>
      <vt:lpstr>2.3 Payback calculator (Pes.)</vt:lpstr>
      <vt:lpstr>3.1 Data base-Energy Prices</vt:lpstr>
      <vt:lpstr>3.2 Data base-Inflation</vt:lpstr>
      <vt:lpstr>Fuel&amp;LPG raw data</vt:lpstr>
      <vt:lpstr>Financial Costs</vt:lpstr>
      <vt:lpstr>Lists</vt:lpstr>
      <vt:lpstr>paymentFrequency</vt:lpstr>
      <vt:lpstr>periodocarencia</vt:lpstr>
      <vt:lpstr>periodocarencia1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 Vazquez</dc:creator>
  <cp:lastModifiedBy>Isaac Matamoros</cp:lastModifiedBy>
  <dcterms:created xsi:type="dcterms:W3CDTF">2015-04-27T09:48:28Z</dcterms:created>
  <dcterms:modified xsi:type="dcterms:W3CDTF">2018-02-05T12:41:57Z</dcterms:modified>
</cp:coreProperties>
</file>